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8220" activeTab="0"/>
  </bookViews>
  <sheets>
    <sheet name="parts de marché dépenses" sheetId="1" r:id="rId1"/>
    <sheet name="parts de marché unités" sheetId="2" r:id="rId2"/>
    <sheet name="coûts unitaires moyens" sheetId="3" r:id="rId3"/>
    <sheet name="Dépenses" sheetId="4" r:id="rId4"/>
    <sheet name="volumes" sheetId="5" r:id="rId5"/>
    <sheet name="Req1" sheetId="6" r:id="rId6"/>
    <sheet name="Req2" sheetId="7" r:id="rId7"/>
    <sheet name="Chiffres" sheetId="8" r:id="rId8"/>
  </sheets>
  <definedNames/>
  <calcPr fullCalcOnLoad="1"/>
</workbook>
</file>

<file path=xl/sharedStrings.xml><?xml version="1.0" encoding="utf-8"?>
<sst xmlns="http://schemas.openxmlformats.org/spreadsheetml/2006/main" count="79" uniqueCount="61">
  <si>
    <t>PremierDeLibelle produit</t>
  </si>
  <si>
    <t>Qte 2004</t>
  </si>
  <si>
    <t>Qte 2005</t>
  </si>
  <si>
    <t>Qte 2006</t>
  </si>
  <si>
    <t>Qte 2007</t>
  </si>
  <si>
    <t>Dépense 2004</t>
  </si>
  <si>
    <t>Dépense 2005</t>
  </si>
  <si>
    <t>Dépense 2006</t>
  </si>
  <si>
    <t>Dépense 2007</t>
  </si>
  <si>
    <t>Médicament</t>
  </si>
  <si>
    <t>2008 (projection)</t>
  </si>
  <si>
    <t>Total</t>
  </si>
  <si>
    <t>En parts de marché</t>
  </si>
  <si>
    <t>Coût unitaire moyen</t>
  </si>
  <si>
    <t>Moyenne</t>
  </si>
  <si>
    <t>Volumes et montants</t>
  </si>
  <si>
    <t>PremierDeNom</t>
  </si>
  <si>
    <t>Qte 2008 (projection)</t>
  </si>
  <si>
    <t>Dépense 2008 (projection)</t>
  </si>
  <si>
    <t>PremierDeLibellé DCI</t>
  </si>
  <si>
    <t>DCI</t>
  </si>
  <si>
    <t>L01AA06</t>
  </si>
  <si>
    <t>L01BA04</t>
  </si>
  <si>
    <t>L01BC05</t>
  </si>
  <si>
    <t>L01CA04</t>
  </si>
  <si>
    <t>L01CD01</t>
  </si>
  <si>
    <t>L01CD02</t>
  </si>
  <si>
    <t>L01XA01</t>
  </si>
  <si>
    <t>L01XA02</t>
  </si>
  <si>
    <t>L01XE03</t>
  </si>
  <si>
    <t>L01XX17</t>
  </si>
  <si>
    <t>IFOSFAMIDE</t>
  </si>
  <si>
    <t>PEMETREXED</t>
  </si>
  <si>
    <t>ALIMTA 500 mg, pdr pr sol à diluer pr perf</t>
  </si>
  <si>
    <t>GEMCITABINE</t>
  </si>
  <si>
    <t>GEMZAR 1 000 mg, pdr pr sol pr perf</t>
  </si>
  <si>
    <t>VINORELBINE</t>
  </si>
  <si>
    <t>NAVELBINE 50 mg/5 mL, sol inj, flac</t>
  </si>
  <si>
    <t>PACLITAXEL</t>
  </si>
  <si>
    <t>TAXOL 300 mg/50 mL, sol à diluer pr perf, flac</t>
  </si>
  <si>
    <t>DOCETAXEL</t>
  </si>
  <si>
    <t>TAXOTERE 80 mg/7.33 mL, sol à diluer et solv pr perf, flac &amp; flac</t>
  </si>
  <si>
    <t>CISPLATINE</t>
  </si>
  <si>
    <t>CISPLATINE 100 mg/100 mL MERCK, sol inj pr perf, flac</t>
  </si>
  <si>
    <t>CARBOPLATINE</t>
  </si>
  <si>
    <t>ERLOTINIB</t>
  </si>
  <si>
    <t>TARCEVA 150 mg, cpr</t>
  </si>
  <si>
    <t>TOPOTECAN</t>
  </si>
  <si>
    <t>HYCAMTIN 4 mg, pdr pr sol pr perf, flac</t>
  </si>
  <si>
    <t>HOLOXAN</t>
  </si>
  <si>
    <t>ALIMTA</t>
  </si>
  <si>
    <t>GEMZAR</t>
  </si>
  <si>
    <t>NAVELBINE</t>
  </si>
  <si>
    <t>TAXOL + Gé</t>
  </si>
  <si>
    <t>TAXOTERE</t>
  </si>
  <si>
    <t>CARBOPLATINE + Gé</t>
  </si>
  <si>
    <t>TARCEVA</t>
  </si>
  <si>
    <t>HYCAMTIN</t>
  </si>
  <si>
    <t>CISPLATINE + Gé</t>
  </si>
  <si>
    <t>HOLOXAN 2 000 mg, pdr pr sol inj</t>
  </si>
  <si>
    <t>CARBOPLATINE 600 mg/60 mL TEVA, sol pr perf, flac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</si>
</sst>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\ ##,000&quot; €&quot;;\-#\ ##,000&quot; €&quot;"/>
    <numFmt numFmtId="169" formatCode="#,##0\ &quot;€&quot;"/>
    <numFmt numFmtId="170" formatCode="0.0%"/>
    <numFmt numFmtId="171" formatCode="#,##0.0\ &quot;€&quot;"/>
  </numFmts>
  <fonts count="11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2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5.5"/>
      <name val="Arial"/>
      <family val="2"/>
    </font>
    <font>
      <b/>
      <sz val="19"/>
      <name val="Arial"/>
      <family val="2"/>
    </font>
    <font>
      <sz val="8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2" borderId="1" xfId="21" applyFont="1" applyFill="1" applyBorder="1" applyAlignment="1">
      <alignment horizontal="center"/>
      <protection/>
    </xf>
    <xf numFmtId="0" fontId="1" fillId="0" borderId="2" xfId="21" applyFont="1" applyFill="1" applyBorder="1" applyAlignment="1">
      <alignment wrapText="1"/>
      <protection/>
    </xf>
    <xf numFmtId="0" fontId="1" fillId="0" borderId="2" xfId="21" applyFont="1" applyFill="1" applyBorder="1" applyAlignment="1">
      <alignment horizontal="right" wrapText="1"/>
      <protection/>
    </xf>
    <xf numFmtId="168" fontId="1" fillId="0" borderId="2" xfId="21" applyNumberFormat="1" applyFont="1" applyFill="1" applyBorder="1" applyAlignment="1">
      <alignment horizontal="right" wrapText="1"/>
      <protection/>
    </xf>
    <xf numFmtId="0" fontId="3" fillId="2" borderId="3" xfId="19" applyFont="1" applyFill="1" applyBorder="1" applyAlignment="1">
      <alignment horizontal="center" vertical="center" wrapText="1"/>
      <protection/>
    </xf>
    <xf numFmtId="49" fontId="3" fillId="2" borderId="3" xfId="19" applyNumberFormat="1" applyFont="1" applyFill="1" applyBorder="1" applyAlignment="1">
      <alignment horizontal="center" vertical="center" wrapText="1"/>
      <protection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169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169" fontId="2" fillId="0" borderId="5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170" fontId="2" fillId="0" borderId="4" xfId="0" applyNumberFormat="1" applyFont="1" applyBorder="1" applyAlignment="1">
      <alignment/>
    </xf>
    <xf numFmtId="170" fontId="2" fillId="0" borderId="5" xfId="0" applyNumberFormat="1" applyFont="1" applyBorder="1" applyAlignment="1">
      <alignment/>
    </xf>
    <xf numFmtId="171" fontId="2" fillId="0" borderId="4" xfId="0" applyNumberFormat="1" applyFont="1" applyBorder="1" applyAlignment="1">
      <alignment/>
    </xf>
    <xf numFmtId="171" fontId="2" fillId="0" borderId="5" xfId="0" applyNumberFormat="1" applyFont="1" applyBorder="1" applyAlignment="1">
      <alignment/>
    </xf>
    <xf numFmtId="0" fontId="1" fillId="2" borderId="1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wrapText="1"/>
      <protection/>
    </xf>
    <xf numFmtId="0" fontId="1" fillId="0" borderId="2" xfId="20" applyFont="1" applyFill="1" applyBorder="1" applyAlignment="1">
      <alignment horizontal="right" wrapText="1"/>
      <protection/>
    </xf>
    <xf numFmtId="168" fontId="1" fillId="0" borderId="2" xfId="20" applyNumberFormat="1" applyFont="1" applyFill="1" applyBorder="1" applyAlignment="1">
      <alignment horizontal="right" wrapText="1"/>
      <protection/>
    </xf>
    <xf numFmtId="0" fontId="1" fillId="0" borderId="0" xfId="20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Feuil3" xfId="19"/>
    <cellStyle name="Normal_Req1" xfId="20"/>
    <cellStyle name="Normal_Req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Parts de marché (% dépenses)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Service Pneumologie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8375"/>
          <c:w val="0.63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Chiffres!$A$19</c:f>
              <c:strCache>
                <c:ptCount val="1"/>
                <c:pt idx="0">
                  <c:v>HOLOXAN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Chiffres!$G$18:$K$18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Chiffres!$G$19:$K$19</c:f>
              <c:numCache>
                <c:ptCount val="5"/>
                <c:pt idx="0">
                  <c:v>0.016463415223682058</c:v>
                </c:pt>
                <c:pt idx="1">
                  <c:v>0.007333317889334555</c:v>
                </c:pt>
                <c:pt idx="2">
                  <c:v>0.015376991878582977</c:v>
                </c:pt>
                <c:pt idx="3">
                  <c:v>-0.0009788539488976666</c:v>
                </c:pt>
                <c:pt idx="4">
                  <c:v>0.005519153641750153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Chiffres!$A$20</c:f>
              <c:strCache>
                <c:ptCount val="1"/>
                <c:pt idx="0">
                  <c:v>ALIMTA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Chiffres!$G$18:$K$18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Chiffres!$G$20:$K$20</c:f>
              <c:numCache>
                <c:ptCount val="5"/>
                <c:pt idx="0">
                  <c:v>0.16326003290591154</c:v>
                </c:pt>
                <c:pt idx="1">
                  <c:v>0.45037105167378416</c:v>
                </c:pt>
                <c:pt idx="2">
                  <c:v>0.383731304661256</c:v>
                </c:pt>
                <c:pt idx="3">
                  <c:v>0.5955568968207808</c:v>
                </c:pt>
                <c:pt idx="4">
                  <c:v>0.5742890623710575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Chiffres!$A$21</c:f>
              <c:strCache>
                <c:ptCount val="1"/>
                <c:pt idx="0">
                  <c:v>GEMZAR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Chiffres!$G$18:$K$18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Chiffres!$G$21:$K$21</c:f>
              <c:numCache>
                <c:ptCount val="5"/>
                <c:pt idx="0">
                  <c:v>0.3542716950007501</c:v>
                </c:pt>
                <c:pt idx="1">
                  <c:v>0.2115607414251448</c:v>
                </c:pt>
                <c:pt idx="2">
                  <c:v>0.22464170674031123</c:v>
                </c:pt>
                <c:pt idx="3">
                  <c:v>0.15003658302507186</c:v>
                </c:pt>
                <c:pt idx="4">
                  <c:v>0.2129990592351747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Chiffres!$A$22</c:f>
              <c:strCache>
                <c:ptCount val="1"/>
                <c:pt idx="0">
                  <c:v>NAVELBINE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Chiffres!$G$18:$K$18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Chiffres!$G$22:$K$22</c:f>
              <c:numCache>
                <c:ptCount val="5"/>
                <c:pt idx="0">
                  <c:v>0.06647938124440386</c:v>
                </c:pt>
                <c:pt idx="1">
                  <c:v>0.05474108421311452</c:v>
                </c:pt>
                <c:pt idx="2">
                  <c:v>0.08190562590612926</c:v>
                </c:pt>
                <c:pt idx="3">
                  <c:v>0.06108286524685813</c:v>
                </c:pt>
                <c:pt idx="4">
                  <c:v>0.014385449504035386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Chiffres!$A$23</c:f>
              <c:strCache>
                <c:ptCount val="1"/>
                <c:pt idx="0">
                  <c:v>TAXOL + Gé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Chiffres!$G$18:$K$18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Chiffres!$G$23:$K$23</c:f>
              <c:numCache>
                <c:ptCount val="5"/>
                <c:pt idx="0">
                  <c:v>0.21514685355129035</c:v>
                </c:pt>
                <c:pt idx="1">
                  <c:v>0.15113458229866597</c:v>
                </c:pt>
                <c:pt idx="2">
                  <c:v>0.10222879061702347</c:v>
                </c:pt>
                <c:pt idx="3">
                  <c:v>0.04865816815594298</c:v>
                </c:pt>
                <c:pt idx="4">
                  <c:v>0.0024988034131608046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Chiffres!$A$24</c:f>
              <c:strCache>
                <c:ptCount val="1"/>
                <c:pt idx="0">
                  <c:v>TAXOTERE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Chiffres!$G$18:$K$18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Chiffres!$G$24:$K$24</c:f>
              <c:numCache>
                <c:ptCount val="5"/>
                <c:pt idx="0">
                  <c:v>0.17895296567626356</c:v>
                </c:pt>
                <c:pt idx="1">
                  <c:v>0.10453059307310898</c:v>
                </c:pt>
                <c:pt idx="2">
                  <c:v>0.1226749364835622</c:v>
                </c:pt>
                <c:pt idx="3">
                  <c:v>0.10820668441258796</c:v>
                </c:pt>
                <c:pt idx="4">
                  <c:v>0.16750235191206325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Chiffres!$A$25</c:f>
              <c:strCache>
                <c:ptCount val="1"/>
                <c:pt idx="0">
                  <c:v>CISPLATINE + Gé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Chiffres!$G$18:$K$18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Chiffres!$G$25:$K$25</c:f>
              <c:numCache>
                <c:ptCount val="5"/>
                <c:pt idx="0">
                  <c:v>0.0039949989835010745</c:v>
                </c:pt>
                <c:pt idx="1">
                  <c:v>0.003389658342537737</c:v>
                </c:pt>
                <c:pt idx="2">
                  <c:v>0.004935323857752789</c:v>
                </c:pt>
                <c:pt idx="3">
                  <c:v>0.004337988178567282</c:v>
                </c:pt>
                <c:pt idx="4">
                  <c:v>0.004413342355873178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Chiffres!$A$26</c:f>
              <c:strCache>
                <c:ptCount val="1"/>
                <c:pt idx="0">
                  <c:v>CARBOPLATINE + Gé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Chiffres!$G$18:$K$18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Chiffres!$G$26:$K$26</c:f>
              <c:numCache>
                <c:ptCount val="5"/>
                <c:pt idx="0">
                  <c:v>0.0014306574141972508</c:v>
                </c:pt>
                <c:pt idx="1">
                  <c:v>0.01019378484569878</c:v>
                </c:pt>
                <c:pt idx="2">
                  <c:v>0.008840249711278237</c:v>
                </c:pt>
                <c:pt idx="3">
                  <c:v>0.007973497523715562</c:v>
                </c:pt>
                <c:pt idx="4">
                  <c:v>0.008070771922296126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Chiffres!$A$27</c:f>
              <c:strCache>
                <c:ptCount val="1"/>
                <c:pt idx="0">
                  <c:v>TARCEVA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Chiffres!$G$18:$K$18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Chiffres!$G$27:$K$27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0.027484819562557595</c:v>
                </c:pt>
                <c:pt idx="3">
                  <c:v>0.012841474874246753</c:v>
                </c:pt>
                <c:pt idx="4">
                  <c:v>0.005264982092459027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Chiffres!$A$28</c:f>
              <c:strCache>
                <c:ptCount val="1"/>
                <c:pt idx="0">
                  <c:v>HYCAMTIN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Chiffres!$G$18:$K$18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Chiffres!$G$28:$K$28</c:f>
              <c:numCache>
                <c:ptCount val="5"/>
                <c:pt idx="0">
                  <c:v>0</c:v>
                </c:pt>
                <c:pt idx="1">
                  <c:v>0.006745186238610766</c:v>
                </c:pt>
                <c:pt idx="2">
                  <c:v>0.02818025058154616</c:v>
                </c:pt>
                <c:pt idx="3">
                  <c:v>0.01228469571112627</c:v>
                </c:pt>
                <c:pt idx="4">
                  <c:v>0.005057023552129924</c:v>
                </c:pt>
              </c:numCache>
            </c:numRef>
          </c:val>
          <c:smooth val="0"/>
        </c:ser>
        <c:marker val="1"/>
        <c:axId val="25591102"/>
        <c:axId val="28993327"/>
      </c:lineChart>
      <c:catAx>
        <c:axId val="25591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1" i="0" u="none" baseline="0">
                <a:latin typeface="Arial"/>
                <a:ea typeface="Arial"/>
                <a:cs typeface="Arial"/>
              </a:defRPr>
            </a:pPr>
          </a:p>
        </c:txPr>
        <c:crossAx val="28993327"/>
        <c:crosses val="autoZero"/>
        <c:auto val="1"/>
        <c:lblOffset val="100"/>
        <c:noMultiLvlLbl val="0"/>
      </c:catAx>
      <c:valAx>
        <c:axId val="28993327"/>
        <c:scaling>
          <c:orientation val="minMax"/>
          <c:max val="0.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% dépenses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1" i="0" u="none" baseline="0">
                <a:latin typeface="Arial"/>
                <a:ea typeface="Arial"/>
                <a:cs typeface="Arial"/>
              </a:defRPr>
            </a:pPr>
          </a:p>
        </c:txPr>
        <c:crossAx val="25591102"/>
        <c:crossesAt val="1"/>
        <c:crossBetween val="between"/>
        <c:dispUnits/>
        <c:majorUnit val="0.1"/>
        <c:minorUnit val="0.05"/>
      </c:valAx>
      <c:spPr>
        <a:gradFill rotWithShape="1">
          <a:gsLst>
            <a:gs pos="0">
              <a:srgbClr val="FFFF99"/>
            </a:gs>
            <a:gs pos="100000">
              <a:srgbClr val="FFFF9A"/>
            </a:gs>
          </a:gsLst>
          <a:lin ang="5400000" scaled="1"/>
        </a:gra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3025"/>
          <c:y val="0.27075"/>
          <c:w val="0.26525"/>
          <c:h val="0.46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Parts de marché (% unités)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Service Pneumologie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835"/>
          <c:w val="0.6307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Chiffres!$A$19</c:f>
              <c:strCache>
                <c:ptCount val="1"/>
                <c:pt idx="0">
                  <c:v>HOLOXAN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Chiffres!$B$18:$F$18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Chiffres!$B$19:$F$19</c:f>
              <c:numCache>
                <c:ptCount val="5"/>
                <c:pt idx="0">
                  <c:v>0.12193995381062356</c:v>
                </c:pt>
                <c:pt idx="1">
                  <c:v>0.07819782496116003</c:v>
                </c:pt>
                <c:pt idx="2">
                  <c:v>0.12123893805309735</c:v>
                </c:pt>
                <c:pt idx="3">
                  <c:v>-0.010085728693898134</c:v>
                </c:pt>
                <c:pt idx="4">
                  <c:v>0.026503567787971458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Chiffres!$A$20</c:f>
              <c:strCache>
                <c:ptCount val="1"/>
                <c:pt idx="0">
                  <c:v>ALIMTA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Chiffres!$B$18:$F$18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Chiffres!$B$20:$F$20</c:f>
              <c:numCache>
                <c:ptCount val="5"/>
                <c:pt idx="0">
                  <c:v>0.03602771362586605</c:v>
                </c:pt>
                <c:pt idx="1">
                  <c:v>0.11237700673226307</c:v>
                </c:pt>
                <c:pt idx="2">
                  <c:v>0.07079646017699115</c:v>
                </c:pt>
                <c:pt idx="3">
                  <c:v>0.15279878971255673</c:v>
                </c:pt>
                <c:pt idx="4">
                  <c:v>0.14475025484199797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Chiffres!$A$21</c:f>
              <c:strCache>
                <c:ptCount val="1"/>
                <c:pt idx="0">
                  <c:v>GEMZAR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Chiffres!$B$18:$F$18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Chiffres!$B$21:$F$21</c:f>
              <c:numCache>
                <c:ptCount val="5"/>
                <c:pt idx="0">
                  <c:v>0.3944572748267898</c:v>
                </c:pt>
                <c:pt idx="1">
                  <c:v>0.3184878301398239</c:v>
                </c:pt>
                <c:pt idx="2">
                  <c:v>0.24867256637168142</c:v>
                </c:pt>
                <c:pt idx="3">
                  <c:v>0.23096318709026728</c:v>
                </c:pt>
                <c:pt idx="4">
                  <c:v>0.3221202854230377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Chiffres!$A$22</c:f>
              <c:strCache>
                <c:ptCount val="1"/>
                <c:pt idx="0">
                  <c:v>NAVELBINE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Chiffres!$B$18:$F$18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Chiffres!$B$22:$F$22</c:f>
              <c:numCache>
                <c:ptCount val="5"/>
                <c:pt idx="0">
                  <c:v>0.11224018475750577</c:v>
                </c:pt>
                <c:pt idx="1">
                  <c:v>0.11341273951320559</c:v>
                </c:pt>
                <c:pt idx="2">
                  <c:v>0.134070796460177</c:v>
                </c:pt>
                <c:pt idx="3">
                  <c:v>0.1275844679778114</c:v>
                </c:pt>
                <c:pt idx="4">
                  <c:v>0.08970438328236494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Chiffres!$A$23</c:f>
              <c:strCache>
                <c:ptCount val="1"/>
                <c:pt idx="0">
                  <c:v>TAXOL + Gé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Chiffres!$B$18:$F$18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Chiffres!$B$23:$F$23</c:f>
              <c:numCache>
                <c:ptCount val="5"/>
                <c:pt idx="0">
                  <c:v>0.028637413394919167</c:v>
                </c:pt>
                <c:pt idx="1">
                  <c:v>0.047643707923355774</c:v>
                </c:pt>
                <c:pt idx="2">
                  <c:v>0.034513274336283185</c:v>
                </c:pt>
                <c:pt idx="3">
                  <c:v>0.054967221381744834</c:v>
                </c:pt>
                <c:pt idx="4">
                  <c:v>0.007135575942915392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Chiffres!$A$24</c:f>
              <c:strCache>
                <c:ptCount val="1"/>
                <c:pt idx="0">
                  <c:v>TAXOTERE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Chiffres!$B$18:$F$18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Chiffres!$B$24:$F$24</c:f>
              <c:numCache>
                <c:ptCount val="5"/>
                <c:pt idx="0">
                  <c:v>0.08683602771362586</c:v>
                </c:pt>
                <c:pt idx="1">
                  <c:v>0.06680476437079233</c:v>
                </c:pt>
                <c:pt idx="2">
                  <c:v>0.048672566371681415</c:v>
                </c:pt>
                <c:pt idx="3">
                  <c:v>0.05395864851235502</c:v>
                </c:pt>
                <c:pt idx="4">
                  <c:v>0.07237512742099898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Chiffres!$A$25</c:f>
              <c:strCache>
                <c:ptCount val="1"/>
                <c:pt idx="0">
                  <c:v>CISPLATINE + Gé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Chiffres!$B$18:$F$18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Chiffres!$B$25:$F$25</c:f>
              <c:numCache>
                <c:ptCount val="5"/>
                <c:pt idx="0">
                  <c:v>0.18521939953810623</c:v>
                </c:pt>
                <c:pt idx="1">
                  <c:v>0.17244950802692904</c:v>
                </c:pt>
                <c:pt idx="2">
                  <c:v>0.18008849557522125</c:v>
                </c:pt>
                <c:pt idx="3">
                  <c:v>0.2027231467473525</c:v>
                </c:pt>
                <c:pt idx="4">
                  <c:v>0.20081549439347604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Chiffres!$A$26</c:f>
              <c:strCache>
                <c:ptCount val="1"/>
                <c:pt idx="0">
                  <c:v>CARBOPLATINE + Gé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Chiffres!$B$18:$F$18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Chiffres!$B$26:$F$26</c:f>
              <c:numCache>
                <c:ptCount val="5"/>
                <c:pt idx="0">
                  <c:v>0.03464203233256351</c:v>
                </c:pt>
                <c:pt idx="1">
                  <c:v>0.08389435525634387</c:v>
                </c:pt>
                <c:pt idx="2">
                  <c:v>0.05663716814159292</c:v>
                </c:pt>
                <c:pt idx="3">
                  <c:v>0.10741301059001512</c:v>
                </c:pt>
                <c:pt idx="4">
                  <c:v>0.109072375127421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Chiffres!$A$27</c:f>
              <c:strCache>
                <c:ptCount val="1"/>
                <c:pt idx="0">
                  <c:v>TARCEVA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Chiffres!$B$18:$F$18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Chiffres!$B$27:$F$27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0.08451327433628318</c:v>
                </c:pt>
                <c:pt idx="3">
                  <c:v>0.0670700958144226</c:v>
                </c:pt>
                <c:pt idx="4">
                  <c:v>0.022426095820591234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Chiffres!$A$28</c:f>
              <c:strCache>
                <c:ptCount val="1"/>
                <c:pt idx="0">
                  <c:v>HYCAMTIN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Chiffres!$B$18:$F$18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Chiffres!$B$28:$F$28</c:f>
              <c:numCache>
                <c:ptCount val="5"/>
                <c:pt idx="0">
                  <c:v>0</c:v>
                </c:pt>
                <c:pt idx="1">
                  <c:v>0.006732263076126359</c:v>
                </c:pt>
                <c:pt idx="2">
                  <c:v>0.02079646017699115</c:v>
                </c:pt>
                <c:pt idx="3">
                  <c:v>0.012607160867372668</c:v>
                </c:pt>
                <c:pt idx="4">
                  <c:v>0.0050968399592252805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Chiffres!$A$30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Chiffres!$B$18:$F$18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Chiffres!$B$30:$F$30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9613352"/>
        <c:axId val="66758121"/>
      </c:lineChart>
      <c:catAx>
        <c:axId val="59613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66758121"/>
        <c:crosses val="autoZero"/>
        <c:auto val="1"/>
        <c:lblOffset val="100"/>
        <c:noMultiLvlLbl val="0"/>
      </c:catAx>
      <c:valAx>
        <c:axId val="66758121"/>
        <c:scaling>
          <c:orientation val="minMax"/>
          <c:max val="0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% unités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59613352"/>
        <c:crossesAt val="1"/>
        <c:crossBetween val="between"/>
        <c:dispUnits/>
        <c:minorUnit val="0.05"/>
      </c:valAx>
      <c:spPr>
        <a:gradFill rotWithShape="1">
          <a:gsLst>
            <a:gs pos="0">
              <a:srgbClr val="FFFF99"/>
            </a:gs>
            <a:gs pos="100000">
              <a:srgbClr val="FFFF9A"/>
            </a:gs>
          </a:gsLst>
          <a:lin ang="5400000" scaled="1"/>
        </a:gradFill>
        <a:ln w="12700">
          <a:solidFill>
            <a:srgbClr val="969696"/>
          </a:solidFill>
        </a:ln>
      </c:spPr>
    </c:plotArea>
    <c:legend>
      <c:legendPos val="r"/>
      <c:legendEntry>
        <c:idx val="10"/>
        <c:delete val="1"/>
      </c:legendEntry>
      <c:layout>
        <c:manualLayout>
          <c:xMode val="edge"/>
          <c:yMode val="edge"/>
          <c:x val="0.73025"/>
          <c:y val="0.30675"/>
          <c:w val="0.26525"/>
          <c:h val="0.46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Coûts unitaires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Service Pneumologie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835"/>
          <c:w val="0.6307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Chiffres!$A$35</c:f>
              <c:strCache>
                <c:ptCount val="1"/>
                <c:pt idx="0">
                  <c:v>HOLOXAN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Chiffres!$B$34:$F$34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Chiffres!$B$35:$F$35</c:f>
              <c:numCache>
                <c:ptCount val="5"/>
                <c:pt idx="0">
                  <c:v>28.380151515151514</c:v>
                </c:pt>
                <c:pt idx="1">
                  <c:v>28.6576821192053</c:v>
                </c:pt>
                <c:pt idx="2">
                  <c:v>28.657737226277373</c:v>
                </c:pt>
                <c:pt idx="3">
                  <c:v>30.491000000000003</c:v>
                </c:pt>
                <c:pt idx="4">
                  <c:v>64.3076923076923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Chiffres!$A$36</c:f>
              <c:strCache>
                <c:ptCount val="1"/>
                <c:pt idx="0">
                  <c:v>ALIMTA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Chiffres!$B$34:$F$34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Chiffres!$B$36:$F$36</c:f>
              <c:numCache>
                <c:ptCount val="5"/>
                <c:pt idx="0">
                  <c:v>952.5416666666666</c:v>
                </c:pt>
                <c:pt idx="1">
                  <c:v>1224.695806451613</c:v>
                </c:pt>
                <c:pt idx="2">
                  <c:v>1224.6960625</c:v>
                </c:pt>
                <c:pt idx="3">
                  <c:v>1224.515808580858</c:v>
                </c:pt>
                <c:pt idx="4">
                  <c:v>1225.1971830985915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Chiffres!$A$37</c:f>
              <c:strCache>
                <c:ptCount val="1"/>
                <c:pt idx="0">
                  <c:v>GEMZAR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Chiffres!$B$34:$F$34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Chiffres!$B$37:$F$37</c:f>
              <c:numCache>
                <c:ptCount val="5"/>
                <c:pt idx="0">
                  <c:v>188.78926229508195</c:v>
                </c:pt>
                <c:pt idx="1">
                  <c:v>202.99131707317073</c:v>
                </c:pt>
                <c:pt idx="2">
                  <c:v>204.11510676156584</c:v>
                </c:pt>
                <c:pt idx="3">
                  <c:v>204.08705240174672</c:v>
                </c:pt>
                <c:pt idx="4">
                  <c:v>204.1993670886076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Chiffres!$A$38</c:f>
              <c:strCache>
                <c:ptCount val="1"/>
                <c:pt idx="0">
                  <c:v>NAVELBINE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Chiffres!$B$34:$F$34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Chiffres!$B$38:$F$38</c:f>
              <c:numCache>
                <c:ptCount val="5"/>
                <c:pt idx="0">
                  <c:v>124.50288065843621</c:v>
                </c:pt>
                <c:pt idx="1">
                  <c:v>147.4982191780822</c:v>
                </c:pt>
                <c:pt idx="2">
                  <c:v>138.0359405940594</c:v>
                </c:pt>
                <c:pt idx="3">
                  <c:v>150.41205533596838</c:v>
                </c:pt>
                <c:pt idx="4">
                  <c:v>49.52272727272727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Chiffres!$A$39</c:f>
              <c:strCache>
                <c:ptCount val="1"/>
                <c:pt idx="0">
                  <c:v>TAXOL + Gé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Chiffres!$B$34:$F$34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Chiffres!$B$39:$F$39</c:f>
              <c:numCache>
                <c:ptCount val="5"/>
                <c:pt idx="0">
                  <c:v>1579.217741935484</c:v>
                </c:pt>
                <c:pt idx="1">
                  <c:v>969.3788043478262</c:v>
                </c:pt>
                <c:pt idx="2">
                  <c:v>669.2674358974359</c:v>
                </c:pt>
                <c:pt idx="3">
                  <c:v>278.10770642201834</c:v>
                </c:pt>
                <c:pt idx="4">
                  <c:v>108.14285714285714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Chiffres!$A$40</c:f>
              <c:strCache>
                <c:ptCount val="1"/>
                <c:pt idx="0">
                  <c:v>TAXOTERE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Chiffres!$B$34:$F$34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Chiffres!$B$40:$F$40</c:f>
              <c:numCache>
                <c:ptCount val="5"/>
                <c:pt idx="0">
                  <c:v>433.19132978723405</c:v>
                </c:pt>
                <c:pt idx="1">
                  <c:v>478.1577519379845</c:v>
                </c:pt>
                <c:pt idx="2">
                  <c:v>569.4875454545454</c:v>
                </c:pt>
                <c:pt idx="3">
                  <c:v>630.0196261682244</c:v>
                </c:pt>
                <c:pt idx="4">
                  <c:v>714.7042253521126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Chiffres!$A$41</c:f>
              <c:strCache>
                <c:ptCount val="1"/>
                <c:pt idx="0">
                  <c:v>CISPLATINE + Gé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Chiffres!$B$34:$F$34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Chiffres!$B$41:$F$41</c:f>
              <c:numCache>
                <c:ptCount val="5"/>
                <c:pt idx="0">
                  <c:v>4.533890274314214</c:v>
                </c:pt>
                <c:pt idx="1">
                  <c:v>6.006606606606606</c:v>
                </c:pt>
                <c:pt idx="2">
                  <c:v>6.1921621621621625</c:v>
                </c:pt>
                <c:pt idx="3">
                  <c:v>6.72273631840796</c:v>
                </c:pt>
                <c:pt idx="4">
                  <c:v>6.786802030456853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Chiffres!$A$42</c:f>
              <c:strCache>
                <c:ptCount val="1"/>
                <c:pt idx="0">
                  <c:v>CARBOPLATINE + Gé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Chiffres!$B$34:$F$34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Chiffres!$B$42:$F$42</c:f>
              <c:numCache>
                <c:ptCount val="5"/>
                <c:pt idx="0">
                  <c:v>8.681066666666668</c:v>
                </c:pt>
                <c:pt idx="1">
                  <c:v>37.13111111111111</c:v>
                </c:pt>
                <c:pt idx="2">
                  <c:v>35.267578125</c:v>
                </c:pt>
                <c:pt idx="3">
                  <c:v>23.321314553990607</c:v>
                </c:pt>
                <c:pt idx="4">
                  <c:v>22.850467289719628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Chiffres!$A$43</c:f>
              <c:strCache>
                <c:ptCount val="1"/>
                <c:pt idx="0">
                  <c:v>TARCEVA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Chiffres!$B$34:$F$34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Chiffres!$B$43:$F$43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73.48193717277486</c:v>
                </c:pt>
                <c:pt idx="3">
                  <c:v>60.15157894736842</c:v>
                </c:pt>
                <c:pt idx="4">
                  <c:v>72.5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Chiffres!$A$44</c:f>
              <c:strCache>
                <c:ptCount val="1"/>
                <c:pt idx="0">
                  <c:v>HYCAMTIN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Chiffres!$B$34:$F$34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Chiffres!$B$44:$F$44</c:f>
              <c:numCache>
                <c:ptCount val="5"/>
                <c:pt idx="0">
                  <c:v>0</c:v>
                </c:pt>
                <c:pt idx="1">
                  <c:v>306.17384615384617</c:v>
                </c:pt>
                <c:pt idx="2">
                  <c:v>306.17382978723407</c:v>
                </c:pt>
                <c:pt idx="3">
                  <c:v>306.1316</c:v>
                </c:pt>
                <c:pt idx="4">
                  <c:v>306.4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Chiffres!$A$47</c:f>
              <c:strCache>
                <c:ptCount val="1"/>
                <c:pt idx="0">
                  <c:v>Moyenne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Chiffres!$B$34:$F$34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Chiffres!$B$47:$F$47</c:f>
              <c:numCache>
                <c:ptCount val="5"/>
                <c:pt idx="0">
                  <c:v>210.20391685912244</c:v>
                </c:pt>
                <c:pt idx="1">
                  <c:v>305.58724495080264</c:v>
                </c:pt>
                <c:pt idx="2">
                  <c:v>225.95015044247788</c:v>
                </c:pt>
                <c:pt idx="3">
                  <c:v>314.16735249621786</c:v>
                </c:pt>
                <c:pt idx="4">
                  <c:v>308.8124362895005</c:v>
                </c:pt>
              </c:numCache>
            </c:numRef>
          </c:val>
          <c:smooth val="0"/>
        </c:ser>
        <c:marker val="1"/>
        <c:axId val="63952178"/>
        <c:axId val="38698691"/>
      </c:lineChart>
      <c:catAx>
        <c:axId val="63952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38698691"/>
        <c:crosses val="autoZero"/>
        <c:auto val="1"/>
        <c:lblOffset val="100"/>
        <c:noMultiLvlLbl val="0"/>
      </c:catAx>
      <c:valAx>
        <c:axId val="38698691"/>
        <c:scaling>
          <c:orientation val="minMax"/>
          <c:max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Coûts unitaires 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63952178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FFFF99"/>
            </a:gs>
            <a:gs pos="100000">
              <a:srgbClr val="FFFF9A"/>
            </a:gs>
          </a:gsLst>
          <a:lin ang="5400000" scaled="1"/>
        </a:gra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3025"/>
          <c:y val="0.30675"/>
          <c:w val="0.26525"/>
          <c:h val="0.46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Dépenses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Service Pneumologie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835"/>
          <c:w val="0.6307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Chiffres!$A$3</c:f>
              <c:strCache>
                <c:ptCount val="1"/>
                <c:pt idx="0">
                  <c:v>HOLOXAN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Chiffres!$G$2:$K$2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Chiffres!$G$3:$K$3</c:f>
              <c:numCache>
                <c:ptCount val="5"/>
                <c:pt idx="0">
                  <c:v>7492.36</c:v>
                </c:pt>
                <c:pt idx="1">
                  <c:v>4327.31</c:v>
                </c:pt>
                <c:pt idx="2">
                  <c:v>7852.22</c:v>
                </c:pt>
                <c:pt idx="3">
                  <c:v>-609.82</c:v>
                </c:pt>
                <c:pt idx="4">
                  <c:v>3344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Chiffres!$A$4</c:f>
              <c:strCache>
                <c:ptCount val="1"/>
                <c:pt idx="0">
                  <c:v>ALIMTA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Chiffres!$G$2:$K$2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Chiffres!$G$4:$K$4</c:f>
              <c:numCache>
                <c:ptCount val="5"/>
                <c:pt idx="0">
                  <c:v>74298.25</c:v>
                </c:pt>
                <c:pt idx="1">
                  <c:v>265758.99</c:v>
                </c:pt>
                <c:pt idx="2">
                  <c:v>195951.37</c:v>
                </c:pt>
                <c:pt idx="3">
                  <c:v>371028.29</c:v>
                </c:pt>
                <c:pt idx="4">
                  <c:v>347956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Chiffres!$A$5</c:f>
              <c:strCache>
                <c:ptCount val="1"/>
                <c:pt idx="0">
                  <c:v>GEMZAR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Chiffres!$G$2:$K$2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Chiffres!$G$5:$K$5</c:f>
              <c:numCache>
                <c:ptCount val="5"/>
                <c:pt idx="0">
                  <c:v>161226.03</c:v>
                </c:pt>
                <c:pt idx="1">
                  <c:v>124839.66</c:v>
                </c:pt>
                <c:pt idx="2">
                  <c:v>114712.69</c:v>
                </c:pt>
                <c:pt idx="3">
                  <c:v>93471.87</c:v>
                </c:pt>
                <c:pt idx="4">
                  <c:v>129054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Chiffres!$A$6</c:f>
              <c:strCache>
                <c:ptCount val="1"/>
                <c:pt idx="0">
                  <c:v>NAVELBINE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Chiffres!$G$2:$K$2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Chiffres!$G$6:$K$6</c:f>
              <c:numCache>
                <c:ptCount val="5"/>
                <c:pt idx="0">
                  <c:v>30254.2</c:v>
                </c:pt>
                <c:pt idx="1">
                  <c:v>32302.11</c:v>
                </c:pt>
                <c:pt idx="2">
                  <c:v>41824.89</c:v>
                </c:pt>
                <c:pt idx="3">
                  <c:v>38054.25</c:v>
                </c:pt>
                <c:pt idx="4">
                  <c:v>8716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Chiffres!$A$7</c:f>
              <c:strCache>
                <c:ptCount val="1"/>
                <c:pt idx="0">
                  <c:v>TAXOL + Gé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Chiffres!$G$2:$K$2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Chiffres!$G$7:$K$7</c:f>
              <c:numCache>
                <c:ptCount val="5"/>
                <c:pt idx="0">
                  <c:v>97911.5</c:v>
                </c:pt>
                <c:pt idx="1">
                  <c:v>89182.85</c:v>
                </c:pt>
                <c:pt idx="2">
                  <c:v>52202.86</c:v>
                </c:pt>
                <c:pt idx="3">
                  <c:v>30313.74</c:v>
                </c:pt>
                <c:pt idx="4">
                  <c:v>1514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Chiffres!$A$8</c:f>
              <c:strCache>
                <c:ptCount val="1"/>
                <c:pt idx="0">
                  <c:v>TAXOTERE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Chiffres!$G$2:$K$2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Chiffres!$G$8:$K$8</c:f>
              <c:numCache>
                <c:ptCount val="5"/>
                <c:pt idx="0">
                  <c:v>81439.97</c:v>
                </c:pt>
                <c:pt idx="1">
                  <c:v>61682.35</c:v>
                </c:pt>
                <c:pt idx="2">
                  <c:v>62643.63</c:v>
                </c:pt>
                <c:pt idx="3">
                  <c:v>67412.1</c:v>
                </c:pt>
                <c:pt idx="4">
                  <c:v>101488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Chiffres!$A$9</c:f>
              <c:strCache>
                <c:ptCount val="1"/>
                <c:pt idx="0">
                  <c:v>CISPLATINE + Gé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Chiffres!$G$2:$K$2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Chiffres!$G$9:$K$9</c:f>
              <c:numCache>
                <c:ptCount val="5"/>
                <c:pt idx="0">
                  <c:v>1818.09</c:v>
                </c:pt>
                <c:pt idx="1">
                  <c:v>2000.2</c:v>
                </c:pt>
                <c:pt idx="2">
                  <c:v>2520.21</c:v>
                </c:pt>
                <c:pt idx="3">
                  <c:v>2702.54</c:v>
                </c:pt>
                <c:pt idx="4">
                  <c:v>2674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Chiffres!$A$10</c:f>
              <c:strCache>
                <c:ptCount val="1"/>
                <c:pt idx="0">
                  <c:v>CARBOPLATINE + Gé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Chiffres!$G$2:$K$2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Chiffres!$G$10:$K$10</c:f>
              <c:numCache>
                <c:ptCount val="5"/>
                <c:pt idx="0">
                  <c:v>651.08</c:v>
                </c:pt>
                <c:pt idx="1">
                  <c:v>6015.24</c:v>
                </c:pt>
                <c:pt idx="2">
                  <c:v>4514.25</c:v>
                </c:pt>
                <c:pt idx="3">
                  <c:v>4967.44</c:v>
                </c:pt>
                <c:pt idx="4">
                  <c:v>4890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Chiffres!$A$11</c:f>
              <c:strCache>
                <c:ptCount val="1"/>
                <c:pt idx="0">
                  <c:v>TARCEVA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Chiffres!$G$2:$K$2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Chiffres!$G$11:$K$11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14035.05</c:v>
                </c:pt>
                <c:pt idx="3">
                  <c:v>8000.16</c:v>
                </c:pt>
                <c:pt idx="4">
                  <c:v>3190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Chiffres!$A$12</c:f>
              <c:strCache>
                <c:ptCount val="1"/>
                <c:pt idx="0">
                  <c:v>HYCAMTIN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Chiffres!$G$2:$K$2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Chiffres!$G$12:$K$12</c:f>
              <c:numCache>
                <c:ptCount val="5"/>
                <c:pt idx="0">
                  <c:v>0</c:v>
                </c:pt>
                <c:pt idx="1">
                  <c:v>3980.26</c:v>
                </c:pt>
                <c:pt idx="2">
                  <c:v>14390.17</c:v>
                </c:pt>
                <c:pt idx="3">
                  <c:v>7653.29</c:v>
                </c:pt>
                <c:pt idx="4">
                  <c:v>3064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Chiffres!$A$15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Chiffres!$G$2:$K$2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Chiffres!$G$15:$K$15</c:f>
              <c:numCache>
                <c:ptCount val="5"/>
                <c:pt idx="0">
                  <c:v>455091.4800000001</c:v>
                </c:pt>
                <c:pt idx="1">
                  <c:v>590088.9699999999</c:v>
                </c:pt>
                <c:pt idx="2">
                  <c:v>510647.34</c:v>
                </c:pt>
                <c:pt idx="3">
                  <c:v>622993.86</c:v>
                </c:pt>
                <c:pt idx="4">
                  <c:v>605890</c:v>
                </c:pt>
              </c:numCache>
            </c:numRef>
          </c:val>
          <c:smooth val="0"/>
        </c:ser>
        <c:marker val="1"/>
        <c:axId val="12743900"/>
        <c:axId val="47586237"/>
      </c:lineChart>
      <c:catAx>
        <c:axId val="12743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47586237"/>
        <c:crosses val="autoZero"/>
        <c:auto val="1"/>
        <c:lblOffset val="100"/>
        <c:noMultiLvlLbl val="0"/>
      </c:catAx>
      <c:valAx>
        <c:axId val="47586237"/>
        <c:scaling>
          <c:orientation val="minMax"/>
          <c:max val="7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Dépenses 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12743900"/>
        <c:crossesAt val="1"/>
        <c:crossBetween val="between"/>
        <c:dispUnits/>
        <c:majorUnit val="100000"/>
        <c:minorUnit val="50000"/>
      </c:valAx>
      <c:spPr>
        <a:gradFill rotWithShape="1">
          <a:gsLst>
            <a:gs pos="0">
              <a:srgbClr val="FFFF99"/>
            </a:gs>
            <a:gs pos="100000">
              <a:srgbClr val="FFFF9A"/>
            </a:gs>
          </a:gsLst>
          <a:lin ang="5400000" scaled="1"/>
        </a:gra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3025"/>
          <c:y val="0.30675"/>
          <c:w val="0.26525"/>
          <c:h val="0.46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Volumes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Service Pneumologie (2100)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835"/>
          <c:w val="0.6307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Chiffres!$A$3</c:f>
              <c:strCache>
                <c:ptCount val="1"/>
                <c:pt idx="0">
                  <c:v>HOLOXAN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Chiffres!$B$2:$F$2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Chiffres!$B$3:$F$3</c:f>
              <c:numCache>
                <c:ptCount val="5"/>
                <c:pt idx="0">
                  <c:v>264</c:v>
                </c:pt>
                <c:pt idx="1">
                  <c:v>151</c:v>
                </c:pt>
                <c:pt idx="2">
                  <c:v>274</c:v>
                </c:pt>
                <c:pt idx="3">
                  <c:v>-20</c:v>
                </c:pt>
                <c:pt idx="4">
                  <c:v>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Chiffres!$A$4</c:f>
              <c:strCache>
                <c:ptCount val="1"/>
                <c:pt idx="0">
                  <c:v>ALIMTA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Chiffres!$B$2:$F$2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Chiffres!$B$4:$F$4</c:f>
              <c:numCache>
                <c:ptCount val="5"/>
                <c:pt idx="0">
                  <c:v>78</c:v>
                </c:pt>
                <c:pt idx="1">
                  <c:v>217</c:v>
                </c:pt>
                <c:pt idx="2">
                  <c:v>160</c:v>
                </c:pt>
                <c:pt idx="3">
                  <c:v>303</c:v>
                </c:pt>
                <c:pt idx="4">
                  <c:v>284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Chiffres!$A$5</c:f>
              <c:strCache>
                <c:ptCount val="1"/>
                <c:pt idx="0">
                  <c:v>GEMZAR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Chiffres!$B$2:$F$2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Chiffres!$B$5:$F$5</c:f>
              <c:numCache>
                <c:ptCount val="5"/>
                <c:pt idx="0">
                  <c:v>854</c:v>
                </c:pt>
                <c:pt idx="1">
                  <c:v>615</c:v>
                </c:pt>
                <c:pt idx="2">
                  <c:v>562</c:v>
                </c:pt>
                <c:pt idx="3">
                  <c:v>458</c:v>
                </c:pt>
                <c:pt idx="4">
                  <c:v>632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Chiffres!$A$6</c:f>
              <c:strCache>
                <c:ptCount val="1"/>
                <c:pt idx="0">
                  <c:v>NAVELBINE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Chiffres!$B$2:$F$2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Chiffres!$B$6:$F$6</c:f>
              <c:numCache>
                <c:ptCount val="5"/>
                <c:pt idx="0">
                  <c:v>243</c:v>
                </c:pt>
                <c:pt idx="1">
                  <c:v>219</c:v>
                </c:pt>
                <c:pt idx="2">
                  <c:v>303</c:v>
                </c:pt>
                <c:pt idx="3">
                  <c:v>253</c:v>
                </c:pt>
                <c:pt idx="4">
                  <c:v>176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Chiffres!$A$7</c:f>
              <c:strCache>
                <c:ptCount val="1"/>
                <c:pt idx="0">
                  <c:v>TAXOL + Gé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Chiffres!$B$2:$F$2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Chiffres!$B$7:$F$7</c:f>
              <c:numCache>
                <c:ptCount val="5"/>
                <c:pt idx="0">
                  <c:v>62</c:v>
                </c:pt>
                <c:pt idx="1">
                  <c:v>92</c:v>
                </c:pt>
                <c:pt idx="2">
                  <c:v>78</c:v>
                </c:pt>
                <c:pt idx="3">
                  <c:v>109</c:v>
                </c:pt>
                <c:pt idx="4">
                  <c:v>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Chiffres!$A$8</c:f>
              <c:strCache>
                <c:ptCount val="1"/>
                <c:pt idx="0">
                  <c:v>TAXOTERE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Chiffres!$B$2:$F$2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Chiffres!$B$8:$F$8</c:f>
              <c:numCache>
                <c:ptCount val="5"/>
                <c:pt idx="0">
                  <c:v>188</c:v>
                </c:pt>
                <c:pt idx="1">
                  <c:v>129</c:v>
                </c:pt>
                <c:pt idx="2">
                  <c:v>110</c:v>
                </c:pt>
                <c:pt idx="3">
                  <c:v>107</c:v>
                </c:pt>
                <c:pt idx="4">
                  <c:v>142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Chiffres!$A$9</c:f>
              <c:strCache>
                <c:ptCount val="1"/>
                <c:pt idx="0">
                  <c:v>CISPLATINE + Gé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Chiffres!$B$2:$F$2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Chiffres!$B$9:$F$9</c:f>
              <c:numCache>
                <c:ptCount val="5"/>
                <c:pt idx="0">
                  <c:v>401</c:v>
                </c:pt>
                <c:pt idx="1">
                  <c:v>333</c:v>
                </c:pt>
                <c:pt idx="2">
                  <c:v>407</c:v>
                </c:pt>
                <c:pt idx="3">
                  <c:v>402</c:v>
                </c:pt>
                <c:pt idx="4">
                  <c:v>394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Chiffres!$A$10</c:f>
              <c:strCache>
                <c:ptCount val="1"/>
                <c:pt idx="0">
                  <c:v>CARBOPLATINE + Gé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Chiffres!$B$2:$F$2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Chiffres!$B$10:$F$10</c:f>
              <c:numCache>
                <c:ptCount val="5"/>
                <c:pt idx="0">
                  <c:v>75</c:v>
                </c:pt>
                <c:pt idx="1">
                  <c:v>162</c:v>
                </c:pt>
                <c:pt idx="2">
                  <c:v>128</c:v>
                </c:pt>
                <c:pt idx="3">
                  <c:v>213</c:v>
                </c:pt>
                <c:pt idx="4">
                  <c:v>214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Chiffres!$A$11</c:f>
              <c:strCache>
                <c:ptCount val="1"/>
                <c:pt idx="0">
                  <c:v>TARCEVA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Chiffres!$B$2:$F$2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191</c:v>
                </c:pt>
                <c:pt idx="3">
                  <c:v>133</c:v>
                </c:pt>
                <c:pt idx="4">
                  <c:v>44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Chiffres!$A$12</c:f>
              <c:strCache>
                <c:ptCount val="1"/>
                <c:pt idx="0">
                  <c:v>HYCAMTIN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Chiffres!$B$2:$F$2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Chiffres!$B$12:$F$12</c:f>
              <c:numCache>
                <c:ptCount val="5"/>
                <c:pt idx="0">
                  <c:v>0</c:v>
                </c:pt>
                <c:pt idx="1">
                  <c:v>13</c:v>
                </c:pt>
                <c:pt idx="2">
                  <c:v>47</c:v>
                </c:pt>
                <c:pt idx="3">
                  <c:v>25</c:v>
                </c:pt>
                <c:pt idx="4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Chiffres!$A$13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Chiffres!$B$2:$F$2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Chiffres!$B$13:$F$13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Chiffres!$A$15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Chiffres!$B$2:$F$2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(projection)</c:v>
                </c:pt>
              </c:strCache>
            </c:strRef>
          </c:cat>
          <c:val>
            <c:numRef>
              <c:f>Chiffres!$B$15:$F$15</c:f>
              <c:numCache>
                <c:ptCount val="5"/>
                <c:pt idx="0">
                  <c:v>2165</c:v>
                </c:pt>
                <c:pt idx="1">
                  <c:v>1931</c:v>
                </c:pt>
                <c:pt idx="2">
                  <c:v>2260</c:v>
                </c:pt>
                <c:pt idx="3">
                  <c:v>1983</c:v>
                </c:pt>
                <c:pt idx="4">
                  <c:v>1962</c:v>
                </c:pt>
              </c:numCache>
            </c:numRef>
          </c:val>
          <c:smooth val="0"/>
        </c:ser>
        <c:marker val="1"/>
        <c:axId val="25622950"/>
        <c:axId val="29279959"/>
      </c:lineChart>
      <c:catAx>
        <c:axId val="25622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29279959"/>
        <c:crosses val="autoZero"/>
        <c:auto val="1"/>
        <c:lblOffset val="100"/>
        <c:noMultiLvlLbl val="0"/>
      </c:catAx>
      <c:valAx>
        <c:axId val="2927995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Volumes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2562295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FF99"/>
            </a:gs>
            <a:gs pos="100000">
              <a:srgbClr val="FFFF9A"/>
            </a:gs>
          </a:gsLst>
          <a:lin ang="5400000" scaled="1"/>
        </a:gradFill>
        <a:ln w="12700">
          <a:solidFill>
            <a:srgbClr val="969696"/>
          </a:solidFill>
        </a:ln>
      </c:spPr>
    </c:plotArea>
    <c:legend>
      <c:legendPos val="r"/>
      <c:legendEntry>
        <c:idx val="10"/>
        <c:delete val="1"/>
      </c:legendEntry>
      <c:layout>
        <c:manualLayout>
          <c:xMode val="edge"/>
          <c:yMode val="edge"/>
          <c:x val="0.73025"/>
          <c:y val="0.30675"/>
          <c:w val="0.26525"/>
          <c:h val="0.46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9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18" sqref="B17:B18"/>
    </sheetView>
  </sheetViews>
  <sheetFormatPr defaultColWidth="11.421875" defaultRowHeight="12.75"/>
  <cols>
    <col min="1" max="1" width="11.421875" style="1" customWidth="1"/>
    <col min="2" max="2" width="29.421875" style="1" bestFit="1" customWidth="1"/>
    <col min="3" max="5" width="8.57421875" style="1" bestFit="1" customWidth="1"/>
    <col min="6" max="6" width="8.57421875" style="2" bestFit="1" customWidth="1"/>
    <col min="7" max="10" width="12.8515625" style="2" bestFit="1" customWidth="1"/>
    <col min="11" max="16384" width="11.421875" style="1" customWidth="1"/>
  </cols>
  <sheetData>
    <row r="1" spans="1:10" ht="12.75">
      <c r="A1" s="21" t="s">
        <v>20</v>
      </c>
      <c r="B1" s="21" t="s">
        <v>0</v>
      </c>
      <c r="C1" s="21" t="s">
        <v>1</v>
      </c>
      <c r="D1" s="21" t="s">
        <v>2</v>
      </c>
      <c r="E1" s="21" t="s">
        <v>3</v>
      </c>
      <c r="F1" s="21" t="s">
        <v>4</v>
      </c>
      <c r="G1" s="21" t="s">
        <v>5</v>
      </c>
      <c r="H1" s="21" t="s">
        <v>6</v>
      </c>
      <c r="I1" s="21" t="s">
        <v>7</v>
      </c>
      <c r="J1" s="21" t="s">
        <v>8</v>
      </c>
    </row>
    <row r="2" spans="1:10" ht="12.75">
      <c r="A2" s="22" t="s">
        <v>21</v>
      </c>
      <c r="B2" s="22" t="s">
        <v>49</v>
      </c>
      <c r="C2" s="23">
        <v>264</v>
      </c>
      <c r="D2" s="23">
        <v>151</v>
      </c>
      <c r="E2" s="23">
        <v>274</v>
      </c>
      <c r="F2" s="23">
        <v>-20</v>
      </c>
      <c r="G2" s="24">
        <v>7492.36</v>
      </c>
      <c r="H2" s="24">
        <v>4327.31</v>
      </c>
      <c r="I2" s="24">
        <v>7852.22</v>
      </c>
      <c r="J2" s="24">
        <v>-609.82</v>
      </c>
    </row>
    <row r="3" spans="1:10" ht="12.75">
      <c r="A3" s="22" t="s">
        <v>22</v>
      </c>
      <c r="B3" s="22" t="s">
        <v>50</v>
      </c>
      <c r="C3" s="23">
        <v>78</v>
      </c>
      <c r="D3" s="23">
        <v>217</v>
      </c>
      <c r="E3" s="23">
        <v>160</v>
      </c>
      <c r="F3" s="23">
        <v>303</v>
      </c>
      <c r="G3" s="24">
        <v>74298.25</v>
      </c>
      <c r="H3" s="24">
        <v>265758.99</v>
      </c>
      <c r="I3" s="24">
        <v>195951.37</v>
      </c>
      <c r="J3" s="24">
        <v>371028.29</v>
      </c>
    </row>
    <row r="4" spans="1:10" ht="12.75">
      <c r="A4" s="22" t="s">
        <v>23</v>
      </c>
      <c r="B4" s="22" t="s">
        <v>51</v>
      </c>
      <c r="C4" s="23">
        <v>854</v>
      </c>
      <c r="D4" s="23">
        <v>615</v>
      </c>
      <c r="E4" s="23">
        <v>562</v>
      </c>
      <c r="F4" s="23">
        <v>458</v>
      </c>
      <c r="G4" s="24">
        <v>161226.03</v>
      </c>
      <c r="H4" s="24">
        <v>124839.66</v>
      </c>
      <c r="I4" s="24">
        <v>114712.69</v>
      </c>
      <c r="J4" s="24">
        <v>93471.87</v>
      </c>
    </row>
    <row r="5" spans="1:10" ht="12.75">
      <c r="A5" s="22" t="s">
        <v>24</v>
      </c>
      <c r="B5" s="22" t="s">
        <v>52</v>
      </c>
      <c r="C5" s="23">
        <v>243</v>
      </c>
      <c r="D5" s="23">
        <v>219</v>
      </c>
      <c r="E5" s="23">
        <v>303</v>
      </c>
      <c r="F5" s="23">
        <v>253</v>
      </c>
      <c r="G5" s="24">
        <v>30254.2</v>
      </c>
      <c r="H5" s="24">
        <v>32302.11</v>
      </c>
      <c r="I5" s="24">
        <v>41824.89</v>
      </c>
      <c r="J5" s="24">
        <v>38054.25</v>
      </c>
    </row>
    <row r="6" spans="1:10" ht="12.75">
      <c r="A6" s="22" t="s">
        <v>25</v>
      </c>
      <c r="B6" s="22" t="s">
        <v>53</v>
      </c>
      <c r="C6" s="23">
        <v>62</v>
      </c>
      <c r="D6" s="23">
        <v>92</v>
      </c>
      <c r="E6" s="23">
        <v>78</v>
      </c>
      <c r="F6" s="23">
        <v>109</v>
      </c>
      <c r="G6" s="24">
        <v>97911.5</v>
      </c>
      <c r="H6" s="24">
        <v>89182.85</v>
      </c>
      <c r="I6" s="24">
        <v>52202.86</v>
      </c>
      <c r="J6" s="24">
        <v>30313.74</v>
      </c>
    </row>
    <row r="7" spans="1:10" ht="12.75">
      <c r="A7" s="22" t="s">
        <v>26</v>
      </c>
      <c r="B7" s="22" t="s">
        <v>54</v>
      </c>
      <c r="C7" s="23">
        <v>188</v>
      </c>
      <c r="D7" s="23">
        <v>129</v>
      </c>
      <c r="E7" s="23">
        <v>110</v>
      </c>
      <c r="F7" s="23">
        <v>107</v>
      </c>
      <c r="G7" s="24">
        <v>81439.97</v>
      </c>
      <c r="H7" s="24">
        <v>61682.35</v>
      </c>
      <c r="I7" s="24">
        <v>62643.63</v>
      </c>
      <c r="J7" s="24">
        <v>67412.1</v>
      </c>
    </row>
    <row r="8" spans="1:10" ht="12.75">
      <c r="A8" s="22" t="s">
        <v>27</v>
      </c>
      <c r="B8" s="22" t="s">
        <v>58</v>
      </c>
      <c r="C8" s="23">
        <v>401</v>
      </c>
      <c r="D8" s="23">
        <v>333</v>
      </c>
      <c r="E8" s="23">
        <v>407</v>
      </c>
      <c r="F8" s="23">
        <v>402</v>
      </c>
      <c r="G8" s="24">
        <v>1818.09</v>
      </c>
      <c r="H8" s="24">
        <v>2000.2</v>
      </c>
      <c r="I8" s="24">
        <v>2520.21</v>
      </c>
      <c r="J8" s="24">
        <v>2702.54</v>
      </c>
    </row>
    <row r="9" spans="1:10" ht="12.75">
      <c r="A9" s="22" t="s">
        <v>28</v>
      </c>
      <c r="B9" s="22" t="s">
        <v>55</v>
      </c>
      <c r="C9" s="23">
        <v>75</v>
      </c>
      <c r="D9" s="23">
        <v>162</v>
      </c>
      <c r="E9" s="23">
        <v>128</v>
      </c>
      <c r="F9" s="23">
        <v>213</v>
      </c>
      <c r="G9" s="24">
        <v>651.08</v>
      </c>
      <c r="H9" s="24">
        <v>6015.24</v>
      </c>
      <c r="I9" s="24">
        <v>4514.25</v>
      </c>
      <c r="J9" s="24">
        <v>4967.44</v>
      </c>
    </row>
    <row r="10" spans="1:10" ht="12.75">
      <c r="A10" s="22" t="s">
        <v>29</v>
      </c>
      <c r="B10" s="22" t="s">
        <v>56</v>
      </c>
      <c r="C10" s="25"/>
      <c r="D10" s="25"/>
      <c r="E10" s="23">
        <v>191</v>
      </c>
      <c r="F10" s="23">
        <v>133</v>
      </c>
      <c r="G10" s="25"/>
      <c r="H10" s="25"/>
      <c r="I10" s="24">
        <v>14035.05</v>
      </c>
      <c r="J10" s="24">
        <v>8000.16</v>
      </c>
    </row>
    <row r="11" spans="1:10" ht="12.75">
      <c r="A11" s="22" t="s">
        <v>30</v>
      </c>
      <c r="B11" s="22" t="s">
        <v>57</v>
      </c>
      <c r="C11" s="25"/>
      <c r="D11" s="23">
        <v>13</v>
      </c>
      <c r="E11" s="23">
        <v>47</v>
      </c>
      <c r="F11" s="23">
        <v>25</v>
      </c>
      <c r="G11" s="25"/>
      <c r="H11" s="24">
        <v>3980.26</v>
      </c>
      <c r="I11" s="24">
        <v>14390.17</v>
      </c>
      <c r="J11" s="24">
        <v>7653.29</v>
      </c>
    </row>
    <row r="15" ht="12.75">
      <c r="B15" s="22"/>
    </row>
    <row r="16" ht="12.75">
      <c r="B16" s="22"/>
    </row>
    <row r="17" ht="12.75">
      <c r="B17" s="22"/>
    </row>
    <row r="18" ht="12.75">
      <c r="B18" s="22"/>
    </row>
    <row r="19" ht="12.75">
      <c r="B19" s="22"/>
    </row>
    <row r="20" ht="12.75">
      <c r="B20" s="22"/>
    </row>
    <row r="21" ht="12.75">
      <c r="B21" s="22"/>
    </row>
    <row r="22" ht="12.75">
      <c r="B22" s="22"/>
    </row>
    <row r="23" ht="12.75">
      <c r="B23" s="22"/>
    </row>
    <row r="24" ht="12.75">
      <c r="B24" s="22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C16" sqref="C16"/>
    </sheetView>
  </sheetViews>
  <sheetFormatPr defaultColWidth="11.421875" defaultRowHeight="12.75"/>
  <cols>
    <col min="1" max="1" width="8.57421875" style="1" bestFit="1" customWidth="1"/>
    <col min="2" max="2" width="18.7109375" style="1" bestFit="1" customWidth="1"/>
    <col min="3" max="3" width="39.7109375" style="1" bestFit="1" customWidth="1"/>
    <col min="4" max="4" width="18.421875" style="1" bestFit="1" customWidth="1"/>
    <col min="5" max="5" width="22.8515625" style="1" bestFit="1" customWidth="1"/>
    <col min="6" max="16384" width="11.421875" style="1" customWidth="1"/>
  </cols>
  <sheetData>
    <row r="1" spans="1:5" ht="12.75">
      <c r="A1" s="3" t="s">
        <v>20</v>
      </c>
      <c r="B1" s="3" t="s">
        <v>19</v>
      </c>
      <c r="C1" s="3" t="s">
        <v>16</v>
      </c>
      <c r="D1" s="3" t="s">
        <v>17</v>
      </c>
      <c r="E1" s="3" t="s">
        <v>18</v>
      </c>
    </row>
    <row r="2" spans="1:5" ht="12.75">
      <c r="A2" s="4" t="s">
        <v>21</v>
      </c>
      <c r="B2" s="4" t="s">
        <v>31</v>
      </c>
      <c r="C2" s="4" t="s">
        <v>59</v>
      </c>
      <c r="D2" s="5">
        <v>52</v>
      </c>
      <c r="E2" s="6">
        <v>3344</v>
      </c>
    </row>
    <row r="3" spans="1:5" ht="12.75">
      <c r="A3" s="4" t="s">
        <v>22</v>
      </c>
      <c r="B3" s="4" t="s">
        <v>32</v>
      </c>
      <c r="C3" s="4" t="s">
        <v>33</v>
      </c>
      <c r="D3" s="5">
        <v>284</v>
      </c>
      <c r="E3" s="6">
        <v>347956</v>
      </c>
    </row>
    <row r="4" spans="1:5" ht="12.75">
      <c r="A4" s="4" t="s">
        <v>23</v>
      </c>
      <c r="B4" s="4" t="s">
        <v>34</v>
      </c>
      <c r="C4" s="4" t="s">
        <v>35</v>
      </c>
      <c r="D4" s="5">
        <v>632</v>
      </c>
      <c r="E4" s="6">
        <v>129054</v>
      </c>
    </row>
    <row r="5" spans="1:5" ht="12.75">
      <c r="A5" s="4" t="s">
        <v>24</v>
      </c>
      <c r="B5" s="4" t="s">
        <v>36</v>
      </c>
      <c r="C5" s="4" t="s">
        <v>37</v>
      </c>
      <c r="D5" s="5">
        <v>176</v>
      </c>
      <c r="E5" s="6">
        <v>8716</v>
      </c>
    </row>
    <row r="6" spans="1:5" ht="12.75">
      <c r="A6" s="4" t="s">
        <v>25</v>
      </c>
      <c r="B6" s="4" t="s">
        <v>38</v>
      </c>
      <c r="C6" s="4" t="s">
        <v>39</v>
      </c>
      <c r="D6" s="5">
        <v>14</v>
      </c>
      <c r="E6" s="6">
        <v>1514</v>
      </c>
    </row>
    <row r="7" spans="1:5" ht="25.5">
      <c r="A7" s="4" t="s">
        <v>26</v>
      </c>
      <c r="B7" s="4" t="s">
        <v>40</v>
      </c>
      <c r="C7" s="4" t="s">
        <v>41</v>
      </c>
      <c r="D7" s="5">
        <v>142</v>
      </c>
      <c r="E7" s="6">
        <v>101488</v>
      </c>
    </row>
    <row r="8" spans="1:5" ht="25.5">
      <c r="A8" s="4" t="s">
        <v>27</v>
      </c>
      <c r="B8" s="4" t="s">
        <v>42</v>
      </c>
      <c r="C8" s="4" t="s">
        <v>43</v>
      </c>
      <c r="D8" s="5">
        <v>394</v>
      </c>
      <c r="E8" s="6">
        <v>2674</v>
      </c>
    </row>
    <row r="9" spans="1:5" ht="25.5">
      <c r="A9" s="4" t="s">
        <v>28</v>
      </c>
      <c r="B9" s="4" t="s">
        <v>44</v>
      </c>
      <c r="C9" s="4" t="s">
        <v>60</v>
      </c>
      <c r="D9" s="5">
        <v>214</v>
      </c>
      <c r="E9" s="6">
        <v>4890</v>
      </c>
    </row>
    <row r="10" spans="1:5" ht="12.75">
      <c r="A10" s="4" t="s">
        <v>29</v>
      </c>
      <c r="B10" s="4" t="s">
        <v>45</v>
      </c>
      <c r="C10" s="4" t="s">
        <v>46</v>
      </c>
      <c r="D10" s="5">
        <v>44</v>
      </c>
      <c r="E10" s="6">
        <v>3190</v>
      </c>
    </row>
    <row r="11" spans="1:5" ht="12.75">
      <c r="A11" s="4" t="s">
        <v>30</v>
      </c>
      <c r="B11" s="4" t="s">
        <v>47</v>
      </c>
      <c r="C11" s="4" t="s">
        <v>48</v>
      </c>
      <c r="D11" s="5">
        <v>10</v>
      </c>
      <c r="E11" s="6">
        <v>3064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23" sqref="A23:IV23"/>
    </sheetView>
  </sheetViews>
  <sheetFormatPr defaultColWidth="11.421875" defaultRowHeight="12.75"/>
  <cols>
    <col min="1" max="1" width="31.28125" style="0" customWidth="1"/>
  </cols>
  <sheetData>
    <row r="1" s="1" customFormat="1" ht="11.25">
      <c r="A1" s="1" t="s">
        <v>15</v>
      </c>
    </row>
    <row r="2" spans="1:11" s="1" customFormat="1" ht="22.5">
      <c r="A2" s="7" t="s">
        <v>9</v>
      </c>
      <c r="B2" s="8">
        <v>2004</v>
      </c>
      <c r="C2" s="8">
        <v>2005</v>
      </c>
      <c r="D2" s="8">
        <v>2006</v>
      </c>
      <c r="E2" s="8">
        <v>2007</v>
      </c>
      <c r="F2" s="9" t="s">
        <v>10</v>
      </c>
      <c r="G2" s="8">
        <v>2004</v>
      </c>
      <c r="H2" s="8">
        <v>2005</v>
      </c>
      <c r="I2" s="8">
        <v>2006</v>
      </c>
      <c r="J2" s="8">
        <v>2007</v>
      </c>
      <c r="K2" s="9" t="s">
        <v>10</v>
      </c>
    </row>
    <row r="3" spans="1:11" s="1" customFormat="1" ht="11.25">
      <c r="A3" s="10" t="str">
        <f>Req1!B2</f>
        <v>HOLOXAN</v>
      </c>
      <c r="B3" s="11">
        <f>Req1!C2</f>
        <v>264</v>
      </c>
      <c r="C3" s="11">
        <f>Req1!D2</f>
        <v>151</v>
      </c>
      <c r="D3" s="11">
        <f>Req1!E2</f>
        <v>274</v>
      </c>
      <c r="E3" s="11">
        <f>Req1!F2</f>
        <v>-20</v>
      </c>
      <c r="F3" s="11">
        <f>Req2!D2</f>
        <v>52</v>
      </c>
      <c r="G3" s="12">
        <f>Req1!G2</f>
        <v>7492.36</v>
      </c>
      <c r="H3" s="12">
        <f>Req1!H2</f>
        <v>4327.31</v>
      </c>
      <c r="I3" s="12">
        <f>Req1!I2</f>
        <v>7852.22</v>
      </c>
      <c r="J3" s="12">
        <f>Req1!J2</f>
        <v>-609.82</v>
      </c>
      <c r="K3" s="12">
        <f>Req2!E2</f>
        <v>3344</v>
      </c>
    </row>
    <row r="4" spans="1:11" s="1" customFormat="1" ht="11.25">
      <c r="A4" s="10" t="str">
        <f>Req1!B3</f>
        <v>ALIMTA</v>
      </c>
      <c r="B4" s="11">
        <f>Req1!C3</f>
        <v>78</v>
      </c>
      <c r="C4" s="11">
        <f>Req1!D3</f>
        <v>217</v>
      </c>
      <c r="D4" s="11">
        <f>Req1!E3</f>
        <v>160</v>
      </c>
      <c r="E4" s="11">
        <f>Req1!F3</f>
        <v>303</v>
      </c>
      <c r="F4" s="11">
        <f>Req2!D3</f>
        <v>284</v>
      </c>
      <c r="G4" s="12">
        <f>Req1!G3</f>
        <v>74298.25</v>
      </c>
      <c r="H4" s="12">
        <f>Req1!H3</f>
        <v>265758.99</v>
      </c>
      <c r="I4" s="12">
        <f>Req1!I3</f>
        <v>195951.37</v>
      </c>
      <c r="J4" s="12">
        <f>Req1!J3</f>
        <v>371028.29</v>
      </c>
      <c r="K4" s="12">
        <f>Req2!E3</f>
        <v>347956</v>
      </c>
    </row>
    <row r="5" spans="1:11" s="1" customFormat="1" ht="11.25">
      <c r="A5" s="10" t="str">
        <f>Req1!B4</f>
        <v>GEMZAR</v>
      </c>
      <c r="B5" s="11">
        <f>Req1!C4</f>
        <v>854</v>
      </c>
      <c r="C5" s="11">
        <f>Req1!D4</f>
        <v>615</v>
      </c>
      <c r="D5" s="11">
        <f>Req1!E4</f>
        <v>562</v>
      </c>
      <c r="E5" s="11">
        <f>Req1!F4</f>
        <v>458</v>
      </c>
      <c r="F5" s="11">
        <f>Req2!D4</f>
        <v>632</v>
      </c>
      <c r="G5" s="12">
        <f>Req1!G4</f>
        <v>161226.03</v>
      </c>
      <c r="H5" s="12">
        <f>Req1!H4</f>
        <v>124839.66</v>
      </c>
      <c r="I5" s="12">
        <f>Req1!I4</f>
        <v>114712.69</v>
      </c>
      <c r="J5" s="12">
        <f>Req1!J4</f>
        <v>93471.87</v>
      </c>
      <c r="K5" s="12">
        <f>Req2!E4</f>
        <v>129054</v>
      </c>
    </row>
    <row r="6" spans="1:11" s="1" customFormat="1" ht="11.25">
      <c r="A6" s="10" t="str">
        <f>Req1!B5</f>
        <v>NAVELBINE</v>
      </c>
      <c r="B6" s="11">
        <f>Req1!C5</f>
        <v>243</v>
      </c>
      <c r="C6" s="11">
        <f>Req1!D5</f>
        <v>219</v>
      </c>
      <c r="D6" s="11">
        <f>Req1!E5</f>
        <v>303</v>
      </c>
      <c r="E6" s="11">
        <f>Req1!F5</f>
        <v>253</v>
      </c>
      <c r="F6" s="11">
        <f>Req2!D5</f>
        <v>176</v>
      </c>
      <c r="G6" s="12">
        <f>Req1!G5</f>
        <v>30254.2</v>
      </c>
      <c r="H6" s="12">
        <f>Req1!H5</f>
        <v>32302.11</v>
      </c>
      <c r="I6" s="12">
        <f>Req1!I5</f>
        <v>41824.89</v>
      </c>
      <c r="J6" s="12">
        <f>Req1!J5</f>
        <v>38054.25</v>
      </c>
      <c r="K6" s="12">
        <f>Req2!E5</f>
        <v>8716</v>
      </c>
    </row>
    <row r="7" spans="1:11" s="1" customFormat="1" ht="11.25">
      <c r="A7" s="10" t="str">
        <f>Req1!B6</f>
        <v>TAXOL + Gé</v>
      </c>
      <c r="B7" s="11">
        <f>Req1!C6</f>
        <v>62</v>
      </c>
      <c r="C7" s="11">
        <f>Req1!D6</f>
        <v>92</v>
      </c>
      <c r="D7" s="11">
        <f>Req1!E6</f>
        <v>78</v>
      </c>
      <c r="E7" s="11">
        <f>Req1!F6</f>
        <v>109</v>
      </c>
      <c r="F7" s="11">
        <f>Req2!D6</f>
        <v>14</v>
      </c>
      <c r="G7" s="12">
        <f>Req1!G6</f>
        <v>97911.5</v>
      </c>
      <c r="H7" s="12">
        <f>Req1!H6</f>
        <v>89182.85</v>
      </c>
      <c r="I7" s="12">
        <f>Req1!I6</f>
        <v>52202.86</v>
      </c>
      <c r="J7" s="12">
        <f>Req1!J6</f>
        <v>30313.74</v>
      </c>
      <c r="K7" s="12">
        <f>Req2!E6</f>
        <v>1514</v>
      </c>
    </row>
    <row r="8" spans="1:11" s="1" customFormat="1" ht="11.25">
      <c r="A8" s="10" t="str">
        <f>Req1!B7</f>
        <v>TAXOTERE</v>
      </c>
      <c r="B8" s="11">
        <f>Req1!C7</f>
        <v>188</v>
      </c>
      <c r="C8" s="11">
        <f>Req1!D7</f>
        <v>129</v>
      </c>
      <c r="D8" s="11">
        <f>Req1!E7</f>
        <v>110</v>
      </c>
      <c r="E8" s="11">
        <f>Req1!F7</f>
        <v>107</v>
      </c>
      <c r="F8" s="11">
        <f>Req2!D7</f>
        <v>142</v>
      </c>
      <c r="G8" s="12">
        <f>Req1!G7</f>
        <v>81439.97</v>
      </c>
      <c r="H8" s="12">
        <f>Req1!H7</f>
        <v>61682.35</v>
      </c>
      <c r="I8" s="12">
        <f>Req1!I7</f>
        <v>62643.63</v>
      </c>
      <c r="J8" s="12">
        <f>Req1!J7</f>
        <v>67412.1</v>
      </c>
      <c r="K8" s="12">
        <f>Req2!E7</f>
        <v>101488</v>
      </c>
    </row>
    <row r="9" spans="1:11" s="1" customFormat="1" ht="11.25">
      <c r="A9" s="10" t="str">
        <f>Req1!B8</f>
        <v>CISPLATINE + Gé</v>
      </c>
      <c r="B9" s="11">
        <f>Req1!C8</f>
        <v>401</v>
      </c>
      <c r="C9" s="11">
        <f>Req1!D8</f>
        <v>333</v>
      </c>
      <c r="D9" s="11">
        <f>Req1!E8</f>
        <v>407</v>
      </c>
      <c r="E9" s="11">
        <f>Req1!F8</f>
        <v>402</v>
      </c>
      <c r="F9" s="11">
        <f>Req2!D8</f>
        <v>394</v>
      </c>
      <c r="G9" s="12">
        <f>Req1!G8</f>
        <v>1818.09</v>
      </c>
      <c r="H9" s="12">
        <f>Req1!H8</f>
        <v>2000.2</v>
      </c>
      <c r="I9" s="12">
        <f>Req1!I8</f>
        <v>2520.21</v>
      </c>
      <c r="J9" s="12">
        <f>Req1!J8</f>
        <v>2702.54</v>
      </c>
      <c r="K9" s="12">
        <f>Req2!E8</f>
        <v>2674</v>
      </c>
    </row>
    <row r="10" spans="1:11" s="1" customFormat="1" ht="11.25">
      <c r="A10" s="10" t="str">
        <f>Req1!B9</f>
        <v>CARBOPLATINE + Gé</v>
      </c>
      <c r="B10" s="11">
        <f>Req1!C9</f>
        <v>75</v>
      </c>
      <c r="C10" s="11">
        <f>Req1!D9</f>
        <v>162</v>
      </c>
      <c r="D10" s="11">
        <f>Req1!E9</f>
        <v>128</v>
      </c>
      <c r="E10" s="11">
        <f>Req1!F9</f>
        <v>213</v>
      </c>
      <c r="F10" s="11">
        <f>Req2!D9</f>
        <v>214</v>
      </c>
      <c r="G10" s="12">
        <f>Req1!G9</f>
        <v>651.08</v>
      </c>
      <c r="H10" s="12">
        <f>Req1!H9</f>
        <v>6015.24</v>
      </c>
      <c r="I10" s="12">
        <f>Req1!I9</f>
        <v>4514.25</v>
      </c>
      <c r="J10" s="12">
        <f>Req1!J9</f>
        <v>4967.44</v>
      </c>
      <c r="K10" s="12">
        <f>Req2!E9</f>
        <v>4890</v>
      </c>
    </row>
    <row r="11" spans="1:11" s="1" customFormat="1" ht="11.25">
      <c r="A11" s="10" t="str">
        <f>Req1!B10</f>
        <v>TARCEVA</v>
      </c>
      <c r="B11" s="11">
        <f>Req1!C10</f>
        <v>0</v>
      </c>
      <c r="C11" s="11">
        <f>Req1!D10</f>
        <v>0</v>
      </c>
      <c r="D11" s="11">
        <f>Req1!E10</f>
        <v>191</v>
      </c>
      <c r="E11" s="11">
        <f>Req1!F10</f>
        <v>133</v>
      </c>
      <c r="F11" s="11">
        <f>Req2!D10</f>
        <v>44</v>
      </c>
      <c r="G11" s="12">
        <f>Req1!G10</f>
        <v>0</v>
      </c>
      <c r="H11" s="12">
        <f>Req1!H10</f>
        <v>0</v>
      </c>
      <c r="I11" s="12">
        <f>Req1!I10</f>
        <v>14035.05</v>
      </c>
      <c r="J11" s="12">
        <f>Req1!J10</f>
        <v>8000.16</v>
      </c>
      <c r="K11" s="12">
        <f>Req2!E10</f>
        <v>3190</v>
      </c>
    </row>
    <row r="12" spans="1:11" s="1" customFormat="1" ht="11.25">
      <c r="A12" s="10" t="str">
        <f>Req1!B11</f>
        <v>HYCAMTIN</v>
      </c>
      <c r="B12" s="11">
        <f>Req1!C11</f>
        <v>0</v>
      </c>
      <c r="C12" s="11">
        <f>Req1!D11</f>
        <v>13</v>
      </c>
      <c r="D12" s="11">
        <f>Req1!E11</f>
        <v>47</v>
      </c>
      <c r="E12" s="11">
        <f>Req1!F11</f>
        <v>25</v>
      </c>
      <c r="F12" s="11">
        <f>Req2!D11</f>
        <v>10</v>
      </c>
      <c r="G12" s="12">
        <f>Req1!G11</f>
        <v>0</v>
      </c>
      <c r="H12" s="12">
        <f>Req1!H11</f>
        <v>3980.26</v>
      </c>
      <c r="I12" s="12">
        <f>Req1!I11</f>
        <v>14390.17</v>
      </c>
      <c r="J12" s="12">
        <f>Req1!J11</f>
        <v>7653.29</v>
      </c>
      <c r="K12" s="12">
        <f>Req2!E11</f>
        <v>3064</v>
      </c>
    </row>
    <row r="13" spans="1:11" s="1" customFormat="1" ht="11.25">
      <c r="A13" s="10">
        <f>Req1!B12</f>
        <v>0</v>
      </c>
      <c r="B13" s="11">
        <f>Req1!C12</f>
        <v>0</v>
      </c>
      <c r="C13" s="11">
        <f>Req1!D12</f>
        <v>0</v>
      </c>
      <c r="D13" s="11">
        <f>Req1!E12</f>
        <v>0</v>
      </c>
      <c r="E13" s="11">
        <f>Req1!F12</f>
        <v>0</v>
      </c>
      <c r="F13" s="11">
        <f>Req2!D12</f>
        <v>0</v>
      </c>
      <c r="G13" s="12">
        <f>Req1!G12</f>
        <v>0</v>
      </c>
      <c r="H13" s="12">
        <f>Req1!H12</f>
        <v>0</v>
      </c>
      <c r="I13" s="12">
        <f>Req1!I12</f>
        <v>0</v>
      </c>
      <c r="J13" s="12">
        <f>Req1!J12</f>
        <v>0</v>
      </c>
      <c r="K13" s="12">
        <f>Req2!E12</f>
        <v>0</v>
      </c>
    </row>
    <row r="14" spans="1:11" s="1" customFormat="1" ht="11.25">
      <c r="A14" s="10">
        <f>Req1!B13</f>
        <v>0</v>
      </c>
      <c r="B14" s="11">
        <f>Req1!C13</f>
        <v>0</v>
      </c>
      <c r="C14" s="11">
        <f>Req1!D13</f>
        <v>0</v>
      </c>
      <c r="D14" s="11">
        <f>Req1!E13</f>
        <v>0</v>
      </c>
      <c r="E14" s="11">
        <f>Req1!F13</f>
        <v>0</v>
      </c>
      <c r="F14" s="11">
        <f>Req2!D13</f>
        <v>0</v>
      </c>
      <c r="G14" s="12">
        <f>Req1!G13</f>
        <v>0</v>
      </c>
      <c r="H14" s="12">
        <f>Req1!H13</f>
        <v>0</v>
      </c>
      <c r="I14" s="12">
        <f>Req1!I13</f>
        <v>0</v>
      </c>
      <c r="J14" s="12">
        <f>Req1!J13</f>
        <v>0</v>
      </c>
      <c r="K14" s="12">
        <f>Req2!E13</f>
        <v>0</v>
      </c>
    </row>
    <row r="15" spans="1:11" s="1" customFormat="1" ht="11.25">
      <c r="A15" s="13" t="s">
        <v>11</v>
      </c>
      <c r="B15" s="14">
        <f aca="true" t="shared" si="0" ref="B15:K15">SUM(B3:B14)</f>
        <v>2165</v>
      </c>
      <c r="C15" s="14">
        <f t="shared" si="0"/>
        <v>1931</v>
      </c>
      <c r="D15" s="14">
        <f t="shared" si="0"/>
        <v>2260</v>
      </c>
      <c r="E15" s="14">
        <f t="shared" si="0"/>
        <v>1983</v>
      </c>
      <c r="F15" s="14">
        <f t="shared" si="0"/>
        <v>1962</v>
      </c>
      <c r="G15" s="15">
        <f t="shared" si="0"/>
        <v>455091.4800000001</v>
      </c>
      <c r="H15" s="15">
        <f t="shared" si="0"/>
        <v>590088.9699999999</v>
      </c>
      <c r="I15" s="15">
        <f t="shared" si="0"/>
        <v>510647.34</v>
      </c>
      <c r="J15" s="15">
        <f t="shared" si="0"/>
        <v>622993.86</v>
      </c>
      <c r="K15" s="15">
        <f t="shared" si="0"/>
        <v>605890</v>
      </c>
    </row>
    <row r="16" spans="7:11" s="1" customFormat="1" ht="11.25">
      <c r="G16" s="16"/>
      <c r="H16" s="16"/>
      <c r="I16" s="16"/>
      <c r="J16" s="16"/>
      <c r="K16" s="16"/>
    </row>
    <row r="17" spans="1:11" s="1" customFormat="1" ht="11.25">
      <c r="A17" s="1" t="s">
        <v>12</v>
      </c>
      <c r="G17" s="16"/>
      <c r="H17" s="16"/>
      <c r="I17" s="16"/>
      <c r="J17" s="16"/>
      <c r="K17" s="16"/>
    </row>
    <row r="18" spans="1:11" s="1" customFormat="1" ht="22.5">
      <c r="A18" s="7" t="s">
        <v>9</v>
      </c>
      <c r="B18" s="8">
        <v>2004</v>
      </c>
      <c r="C18" s="8">
        <v>2005</v>
      </c>
      <c r="D18" s="8">
        <v>2006</v>
      </c>
      <c r="E18" s="8">
        <v>2007</v>
      </c>
      <c r="F18" s="9" t="s">
        <v>10</v>
      </c>
      <c r="G18" s="8">
        <v>2004</v>
      </c>
      <c r="H18" s="8">
        <v>2005</v>
      </c>
      <c r="I18" s="8">
        <v>2006</v>
      </c>
      <c r="J18" s="8">
        <v>2007</v>
      </c>
      <c r="K18" s="9" t="s">
        <v>10</v>
      </c>
    </row>
    <row r="19" spans="1:11" s="1" customFormat="1" ht="11.25">
      <c r="A19" s="10" t="str">
        <f>Req1!B2</f>
        <v>HOLOXAN</v>
      </c>
      <c r="B19" s="17">
        <f aca="true" t="shared" si="1" ref="B19:B24">B3/B$15</f>
        <v>0.12193995381062356</v>
      </c>
      <c r="C19" s="17">
        <f aca="true" t="shared" si="2" ref="C19:K19">C3/C$15</f>
        <v>0.07819782496116003</v>
      </c>
      <c r="D19" s="17">
        <f t="shared" si="2"/>
        <v>0.12123893805309735</v>
      </c>
      <c r="E19" s="17">
        <f t="shared" si="2"/>
        <v>-0.010085728693898134</v>
      </c>
      <c r="F19" s="17">
        <f t="shared" si="2"/>
        <v>0.026503567787971458</v>
      </c>
      <c r="G19" s="17">
        <f t="shared" si="2"/>
        <v>0.016463415223682058</v>
      </c>
      <c r="H19" s="17">
        <f t="shared" si="2"/>
        <v>0.007333317889334555</v>
      </c>
      <c r="I19" s="17">
        <f t="shared" si="2"/>
        <v>0.015376991878582977</v>
      </c>
      <c r="J19" s="17">
        <f t="shared" si="2"/>
        <v>-0.0009788539488976666</v>
      </c>
      <c r="K19" s="17">
        <f t="shared" si="2"/>
        <v>0.005519153641750153</v>
      </c>
    </row>
    <row r="20" spans="1:11" s="1" customFormat="1" ht="11.25">
      <c r="A20" s="10" t="str">
        <f>Req1!B3</f>
        <v>ALIMTA</v>
      </c>
      <c r="B20" s="17">
        <f t="shared" si="1"/>
        <v>0.03602771362586605</v>
      </c>
      <c r="C20" s="17">
        <f aca="true" t="shared" si="3" ref="C20:K20">C4/C$15</f>
        <v>0.11237700673226307</v>
      </c>
      <c r="D20" s="17">
        <f t="shared" si="3"/>
        <v>0.07079646017699115</v>
      </c>
      <c r="E20" s="17">
        <f t="shared" si="3"/>
        <v>0.15279878971255673</v>
      </c>
      <c r="F20" s="17">
        <f t="shared" si="3"/>
        <v>0.14475025484199797</v>
      </c>
      <c r="G20" s="17">
        <f t="shared" si="3"/>
        <v>0.16326003290591154</v>
      </c>
      <c r="H20" s="17">
        <f t="shared" si="3"/>
        <v>0.45037105167378416</v>
      </c>
      <c r="I20" s="17">
        <f t="shared" si="3"/>
        <v>0.383731304661256</v>
      </c>
      <c r="J20" s="17">
        <f t="shared" si="3"/>
        <v>0.5955568968207808</v>
      </c>
      <c r="K20" s="17">
        <f t="shared" si="3"/>
        <v>0.5742890623710575</v>
      </c>
    </row>
    <row r="21" spans="1:11" s="1" customFormat="1" ht="11.25">
      <c r="A21" s="10" t="str">
        <f>Req1!B4</f>
        <v>GEMZAR</v>
      </c>
      <c r="B21" s="17">
        <f t="shared" si="1"/>
        <v>0.3944572748267898</v>
      </c>
      <c r="C21" s="17">
        <f aca="true" t="shared" si="4" ref="C21:K21">C5/C$15</f>
        <v>0.3184878301398239</v>
      </c>
      <c r="D21" s="17">
        <f t="shared" si="4"/>
        <v>0.24867256637168142</v>
      </c>
      <c r="E21" s="17">
        <f t="shared" si="4"/>
        <v>0.23096318709026728</v>
      </c>
      <c r="F21" s="17">
        <f t="shared" si="4"/>
        <v>0.3221202854230377</v>
      </c>
      <c r="G21" s="17">
        <f t="shared" si="4"/>
        <v>0.3542716950007501</v>
      </c>
      <c r="H21" s="17">
        <f t="shared" si="4"/>
        <v>0.2115607414251448</v>
      </c>
      <c r="I21" s="17">
        <f t="shared" si="4"/>
        <v>0.22464170674031123</v>
      </c>
      <c r="J21" s="17">
        <f t="shared" si="4"/>
        <v>0.15003658302507186</v>
      </c>
      <c r="K21" s="17">
        <f t="shared" si="4"/>
        <v>0.2129990592351747</v>
      </c>
    </row>
    <row r="22" spans="1:11" s="1" customFormat="1" ht="11.25">
      <c r="A22" s="10" t="str">
        <f>Req1!B5</f>
        <v>NAVELBINE</v>
      </c>
      <c r="B22" s="17">
        <f t="shared" si="1"/>
        <v>0.11224018475750577</v>
      </c>
      <c r="C22" s="17">
        <f aca="true" t="shared" si="5" ref="C22:K22">C6/C$15</f>
        <v>0.11341273951320559</v>
      </c>
      <c r="D22" s="17">
        <f t="shared" si="5"/>
        <v>0.134070796460177</v>
      </c>
      <c r="E22" s="17">
        <f t="shared" si="5"/>
        <v>0.1275844679778114</v>
      </c>
      <c r="F22" s="17">
        <f t="shared" si="5"/>
        <v>0.08970438328236494</v>
      </c>
      <c r="G22" s="17">
        <f t="shared" si="5"/>
        <v>0.06647938124440386</v>
      </c>
      <c r="H22" s="17">
        <f t="shared" si="5"/>
        <v>0.05474108421311452</v>
      </c>
      <c r="I22" s="17">
        <f t="shared" si="5"/>
        <v>0.08190562590612926</v>
      </c>
      <c r="J22" s="17">
        <f t="shared" si="5"/>
        <v>0.06108286524685813</v>
      </c>
      <c r="K22" s="17">
        <f t="shared" si="5"/>
        <v>0.014385449504035386</v>
      </c>
    </row>
    <row r="23" spans="1:11" s="1" customFormat="1" ht="11.25">
      <c r="A23" s="10" t="str">
        <f>Req1!B6</f>
        <v>TAXOL + Gé</v>
      </c>
      <c r="B23" s="17">
        <f t="shared" si="1"/>
        <v>0.028637413394919167</v>
      </c>
      <c r="C23" s="17">
        <f aca="true" t="shared" si="6" ref="C23:K23">C7/C$15</f>
        <v>0.047643707923355774</v>
      </c>
      <c r="D23" s="17">
        <f t="shared" si="6"/>
        <v>0.034513274336283185</v>
      </c>
      <c r="E23" s="17">
        <f t="shared" si="6"/>
        <v>0.054967221381744834</v>
      </c>
      <c r="F23" s="17">
        <f t="shared" si="6"/>
        <v>0.007135575942915392</v>
      </c>
      <c r="G23" s="17">
        <f t="shared" si="6"/>
        <v>0.21514685355129035</v>
      </c>
      <c r="H23" s="17">
        <f t="shared" si="6"/>
        <v>0.15113458229866597</v>
      </c>
      <c r="I23" s="17">
        <f t="shared" si="6"/>
        <v>0.10222879061702347</v>
      </c>
      <c r="J23" s="17">
        <f t="shared" si="6"/>
        <v>0.04865816815594298</v>
      </c>
      <c r="K23" s="17">
        <f t="shared" si="6"/>
        <v>0.0024988034131608046</v>
      </c>
    </row>
    <row r="24" spans="1:11" s="1" customFormat="1" ht="11.25">
      <c r="A24" s="10" t="str">
        <f>Req1!B7</f>
        <v>TAXOTERE</v>
      </c>
      <c r="B24" s="17">
        <f t="shared" si="1"/>
        <v>0.08683602771362586</v>
      </c>
      <c r="C24" s="17">
        <f aca="true" t="shared" si="7" ref="C24:K24">C8/C$15</f>
        <v>0.06680476437079233</v>
      </c>
      <c r="D24" s="17">
        <f t="shared" si="7"/>
        <v>0.048672566371681415</v>
      </c>
      <c r="E24" s="17">
        <f t="shared" si="7"/>
        <v>0.05395864851235502</v>
      </c>
      <c r="F24" s="17">
        <f t="shared" si="7"/>
        <v>0.07237512742099898</v>
      </c>
      <c r="G24" s="17">
        <f t="shared" si="7"/>
        <v>0.17895296567626356</v>
      </c>
      <c r="H24" s="17">
        <f t="shared" si="7"/>
        <v>0.10453059307310898</v>
      </c>
      <c r="I24" s="17">
        <f t="shared" si="7"/>
        <v>0.1226749364835622</v>
      </c>
      <c r="J24" s="17">
        <f t="shared" si="7"/>
        <v>0.10820668441258796</v>
      </c>
      <c r="K24" s="17">
        <f t="shared" si="7"/>
        <v>0.16750235191206325</v>
      </c>
    </row>
    <row r="25" spans="1:11" s="1" customFormat="1" ht="11.25">
      <c r="A25" s="10" t="str">
        <f>Req1!B8</f>
        <v>CISPLATINE + Gé</v>
      </c>
      <c r="B25" s="17">
        <f aca="true" t="shared" si="8" ref="B25:K25">B9/B$15</f>
        <v>0.18521939953810623</v>
      </c>
      <c r="C25" s="17">
        <f t="shared" si="8"/>
        <v>0.17244950802692904</v>
      </c>
      <c r="D25" s="17">
        <f t="shared" si="8"/>
        <v>0.18008849557522125</v>
      </c>
      <c r="E25" s="17">
        <f t="shared" si="8"/>
        <v>0.2027231467473525</v>
      </c>
      <c r="F25" s="17">
        <f t="shared" si="8"/>
        <v>0.20081549439347604</v>
      </c>
      <c r="G25" s="17">
        <f t="shared" si="8"/>
        <v>0.0039949989835010745</v>
      </c>
      <c r="H25" s="17">
        <f t="shared" si="8"/>
        <v>0.003389658342537737</v>
      </c>
      <c r="I25" s="17">
        <f t="shared" si="8"/>
        <v>0.004935323857752789</v>
      </c>
      <c r="J25" s="17">
        <f t="shared" si="8"/>
        <v>0.004337988178567282</v>
      </c>
      <c r="K25" s="17">
        <f t="shared" si="8"/>
        <v>0.004413342355873178</v>
      </c>
    </row>
    <row r="26" spans="1:11" s="1" customFormat="1" ht="11.25">
      <c r="A26" s="10" t="str">
        <f>Req1!B9</f>
        <v>CARBOPLATINE + Gé</v>
      </c>
      <c r="B26" s="17">
        <f aca="true" t="shared" si="9" ref="B26:K26">B10/B$15</f>
        <v>0.03464203233256351</v>
      </c>
      <c r="C26" s="17">
        <f t="shared" si="9"/>
        <v>0.08389435525634387</v>
      </c>
      <c r="D26" s="17">
        <f t="shared" si="9"/>
        <v>0.05663716814159292</v>
      </c>
      <c r="E26" s="17">
        <f t="shared" si="9"/>
        <v>0.10741301059001512</v>
      </c>
      <c r="F26" s="17">
        <f t="shared" si="9"/>
        <v>0.109072375127421</v>
      </c>
      <c r="G26" s="17">
        <f t="shared" si="9"/>
        <v>0.0014306574141972508</v>
      </c>
      <c r="H26" s="17">
        <f t="shared" si="9"/>
        <v>0.01019378484569878</v>
      </c>
      <c r="I26" s="17">
        <f t="shared" si="9"/>
        <v>0.008840249711278237</v>
      </c>
      <c r="J26" s="17">
        <f t="shared" si="9"/>
        <v>0.007973497523715562</v>
      </c>
      <c r="K26" s="17">
        <f t="shared" si="9"/>
        <v>0.008070771922296126</v>
      </c>
    </row>
    <row r="27" spans="1:11" s="1" customFormat="1" ht="11.25">
      <c r="A27" s="10" t="str">
        <f>Req1!B10</f>
        <v>TARCEVA</v>
      </c>
      <c r="B27" s="17">
        <f aca="true" t="shared" si="10" ref="B27:K27">B11/B$15</f>
        <v>0</v>
      </c>
      <c r="C27" s="17">
        <f t="shared" si="10"/>
        <v>0</v>
      </c>
      <c r="D27" s="17">
        <f t="shared" si="10"/>
        <v>0.08451327433628318</v>
      </c>
      <c r="E27" s="17">
        <f t="shared" si="10"/>
        <v>0.0670700958144226</v>
      </c>
      <c r="F27" s="17">
        <f t="shared" si="10"/>
        <v>0.022426095820591234</v>
      </c>
      <c r="G27" s="17">
        <f t="shared" si="10"/>
        <v>0</v>
      </c>
      <c r="H27" s="17">
        <f t="shared" si="10"/>
        <v>0</v>
      </c>
      <c r="I27" s="17">
        <f t="shared" si="10"/>
        <v>0.027484819562557595</v>
      </c>
      <c r="J27" s="17">
        <f t="shared" si="10"/>
        <v>0.012841474874246753</v>
      </c>
      <c r="K27" s="17">
        <f t="shared" si="10"/>
        <v>0.005264982092459027</v>
      </c>
    </row>
    <row r="28" spans="1:11" s="1" customFormat="1" ht="11.25">
      <c r="A28" s="10" t="str">
        <f>Req1!B11</f>
        <v>HYCAMTIN</v>
      </c>
      <c r="B28" s="17">
        <f aca="true" t="shared" si="11" ref="B28:K28">B12/B$15</f>
        <v>0</v>
      </c>
      <c r="C28" s="17">
        <f t="shared" si="11"/>
        <v>0.006732263076126359</v>
      </c>
      <c r="D28" s="17">
        <f t="shared" si="11"/>
        <v>0.02079646017699115</v>
      </c>
      <c r="E28" s="17">
        <f t="shared" si="11"/>
        <v>0.012607160867372668</v>
      </c>
      <c r="F28" s="17">
        <f t="shared" si="11"/>
        <v>0.0050968399592252805</v>
      </c>
      <c r="G28" s="17">
        <f t="shared" si="11"/>
        <v>0</v>
      </c>
      <c r="H28" s="17">
        <f t="shared" si="11"/>
        <v>0.006745186238610766</v>
      </c>
      <c r="I28" s="17">
        <f t="shared" si="11"/>
        <v>0.02818025058154616</v>
      </c>
      <c r="J28" s="17">
        <f t="shared" si="11"/>
        <v>0.01228469571112627</v>
      </c>
      <c r="K28" s="17">
        <f t="shared" si="11"/>
        <v>0.005057023552129924</v>
      </c>
    </row>
    <row r="29" spans="1:11" s="1" customFormat="1" ht="11.25">
      <c r="A29" s="10">
        <f>Req1!B12</f>
        <v>0</v>
      </c>
      <c r="B29" s="17">
        <f aca="true" t="shared" si="12" ref="B29:K29">B13/B$15</f>
        <v>0</v>
      </c>
      <c r="C29" s="17">
        <f t="shared" si="12"/>
        <v>0</v>
      </c>
      <c r="D29" s="17">
        <f t="shared" si="12"/>
        <v>0</v>
      </c>
      <c r="E29" s="17">
        <f t="shared" si="12"/>
        <v>0</v>
      </c>
      <c r="F29" s="17">
        <f t="shared" si="12"/>
        <v>0</v>
      </c>
      <c r="G29" s="17">
        <f t="shared" si="12"/>
        <v>0</v>
      </c>
      <c r="H29" s="17">
        <f t="shared" si="12"/>
        <v>0</v>
      </c>
      <c r="I29" s="17">
        <f t="shared" si="12"/>
        <v>0</v>
      </c>
      <c r="J29" s="17">
        <f t="shared" si="12"/>
        <v>0</v>
      </c>
      <c r="K29" s="17">
        <f t="shared" si="12"/>
        <v>0</v>
      </c>
    </row>
    <row r="30" spans="1:11" s="1" customFormat="1" ht="11.25">
      <c r="A30" s="10">
        <f>Req1!B13</f>
        <v>0</v>
      </c>
      <c r="B30" s="17">
        <f aca="true" t="shared" si="13" ref="B30:K30">B14/B$15</f>
        <v>0</v>
      </c>
      <c r="C30" s="17">
        <f t="shared" si="13"/>
        <v>0</v>
      </c>
      <c r="D30" s="17">
        <f t="shared" si="13"/>
        <v>0</v>
      </c>
      <c r="E30" s="17">
        <f t="shared" si="13"/>
        <v>0</v>
      </c>
      <c r="F30" s="17">
        <f t="shared" si="13"/>
        <v>0</v>
      </c>
      <c r="G30" s="17">
        <f t="shared" si="13"/>
        <v>0</v>
      </c>
      <c r="H30" s="17">
        <f t="shared" si="13"/>
        <v>0</v>
      </c>
      <c r="I30" s="17">
        <f t="shared" si="13"/>
        <v>0</v>
      </c>
      <c r="J30" s="17">
        <f t="shared" si="13"/>
        <v>0</v>
      </c>
      <c r="K30" s="17">
        <f t="shared" si="13"/>
        <v>0</v>
      </c>
    </row>
    <row r="31" spans="1:11" s="1" customFormat="1" ht="11.25">
      <c r="A31" s="13" t="s">
        <v>11</v>
      </c>
      <c r="B31" s="18">
        <f aca="true" t="shared" si="14" ref="B31:K31">B15/B$15</f>
        <v>1</v>
      </c>
      <c r="C31" s="18">
        <f t="shared" si="14"/>
        <v>1</v>
      </c>
      <c r="D31" s="18">
        <f t="shared" si="14"/>
        <v>1</v>
      </c>
      <c r="E31" s="18">
        <f t="shared" si="14"/>
        <v>1</v>
      </c>
      <c r="F31" s="18">
        <f t="shared" si="14"/>
        <v>1</v>
      </c>
      <c r="G31" s="18">
        <f t="shared" si="14"/>
        <v>1</v>
      </c>
      <c r="H31" s="18">
        <f t="shared" si="14"/>
        <v>1</v>
      </c>
      <c r="I31" s="18">
        <f t="shared" si="14"/>
        <v>1</v>
      </c>
      <c r="J31" s="18">
        <f t="shared" si="14"/>
        <v>1</v>
      </c>
      <c r="K31" s="18">
        <f t="shared" si="14"/>
        <v>1</v>
      </c>
    </row>
    <row r="32" spans="7:11" s="1" customFormat="1" ht="11.25">
      <c r="G32" s="16"/>
      <c r="H32" s="16"/>
      <c r="I32" s="16"/>
      <c r="J32" s="16"/>
      <c r="K32" s="16"/>
    </row>
    <row r="33" spans="1:11" s="1" customFormat="1" ht="11.25">
      <c r="A33" s="1" t="s">
        <v>13</v>
      </c>
      <c r="G33" s="16"/>
      <c r="H33" s="16"/>
      <c r="I33" s="16"/>
      <c r="J33" s="16"/>
      <c r="K33" s="16"/>
    </row>
    <row r="34" spans="1:11" s="1" customFormat="1" ht="22.5">
      <c r="A34" s="7" t="s">
        <v>9</v>
      </c>
      <c r="B34" s="8">
        <v>2004</v>
      </c>
      <c r="C34" s="8">
        <v>2005</v>
      </c>
      <c r="D34" s="8">
        <v>2006</v>
      </c>
      <c r="E34" s="8">
        <v>2007</v>
      </c>
      <c r="F34" s="9" t="s">
        <v>10</v>
      </c>
      <c r="G34" s="16"/>
      <c r="H34" s="16"/>
      <c r="I34" s="16"/>
      <c r="J34" s="16"/>
      <c r="K34" s="16"/>
    </row>
    <row r="35" spans="1:11" s="1" customFormat="1" ht="11.25">
      <c r="A35" s="10" t="str">
        <f>Req1!B2</f>
        <v>HOLOXAN</v>
      </c>
      <c r="B35" s="19">
        <f aca="true" t="shared" si="15" ref="B35:F37">G3/B3</f>
        <v>28.380151515151514</v>
      </c>
      <c r="C35" s="19">
        <f t="shared" si="15"/>
        <v>28.6576821192053</v>
      </c>
      <c r="D35" s="19">
        <f t="shared" si="15"/>
        <v>28.657737226277373</v>
      </c>
      <c r="E35" s="19">
        <f t="shared" si="15"/>
        <v>30.491000000000003</v>
      </c>
      <c r="F35" s="19">
        <f t="shared" si="15"/>
        <v>64.3076923076923</v>
      </c>
      <c r="G35" s="16"/>
      <c r="H35" s="16"/>
      <c r="I35" s="16"/>
      <c r="J35" s="16"/>
      <c r="K35" s="16"/>
    </row>
    <row r="36" spans="1:11" s="1" customFormat="1" ht="11.25">
      <c r="A36" s="10" t="str">
        <f>Req1!B3</f>
        <v>ALIMTA</v>
      </c>
      <c r="B36" s="19">
        <f t="shared" si="15"/>
        <v>952.5416666666666</v>
      </c>
      <c r="C36" s="19">
        <f t="shared" si="15"/>
        <v>1224.695806451613</v>
      </c>
      <c r="D36" s="19">
        <f t="shared" si="15"/>
        <v>1224.6960625</v>
      </c>
      <c r="E36" s="19">
        <f t="shared" si="15"/>
        <v>1224.515808580858</v>
      </c>
      <c r="F36" s="19">
        <f t="shared" si="15"/>
        <v>1225.1971830985915</v>
      </c>
      <c r="G36" s="16"/>
      <c r="H36" s="16"/>
      <c r="I36" s="16"/>
      <c r="J36" s="16"/>
      <c r="K36" s="16"/>
    </row>
    <row r="37" spans="1:11" s="1" customFormat="1" ht="11.25">
      <c r="A37" s="10" t="str">
        <f>Req1!B4</f>
        <v>GEMZAR</v>
      </c>
      <c r="B37" s="19">
        <f t="shared" si="15"/>
        <v>188.78926229508195</v>
      </c>
      <c r="C37" s="19">
        <f t="shared" si="15"/>
        <v>202.99131707317073</v>
      </c>
      <c r="D37" s="19">
        <f t="shared" si="15"/>
        <v>204.11510676156584</v>
      </c>
      <c r="E37" s="19">
        <f t="shared" si="15"/>
        <v>204.08705240174672</v>
      </c>
      <c r="F37" s="19">
        <f t="shared" si="15"/>
        <v>204.1993670886076</v>
      </c>
      <c r="G37" s="16"/>
      <c r="H37" s="16"/>
      <c r="I37" s="16"/>
      <c r="J37" s="16"/>
      <c r="K37" s="16"/>
    </row>
    <row r="38" spans="1:11" s="1" customFormat="1" ht="11.25">
      <c r="A38" s="10" t="str">
        <f>Req1!B5</f>
        <v>NAVELBINE</v>
      </c>
      <c r="B38" s="19">
        <f>G6/B6</f>
        <v>124.50288065843621</v>
      </c>
      <c r="C38" s="19">
        <f aca="true" t="shared" si="16" ref="C38:F40">H6/C6</f>
        <v>147.4982191780822</v>
      </c>
      <c r="D38" s="19">
        <f t="shared" si="16"/>
        <v>138.0359405940594</v>
      </c>
      <c r="E38" s="19">
        <f t="shared" si="16"/>
        <v>150.41205533596838</v>
      </c>
      <c r="F38" s="19">
        <f t="shared" si="16"/>
        <v>49.52272727272727</v>
      </c>
      <c r="G38" s="16"/>
      <c r="H38" s="16"/>
      <c r="I38" s="16"/>
      <c r="J38" s="16"/>
      <c r="K38" s="16"/>
    </row>
    <row r="39" spans="1:11" s="1" customFormat="1" ht="11.25">
      <c r="A39" s="10" t="str">
        <f>Req1!B6</f>
        <v>TAXOL + Gé</v>
      </c>
      <c r="B39" s="19">
        <f>G7/B7</f>
        <v>1579.217741935484</v>
      </c>
      <c r="C39" s="19">
        <f t="shared" si="16"/>
        <v>969.3788043478262</v>
      </c>
      <c r="D39" s="19">
        <f t="shared" si="16"/>
        <v>669.2674358974359</v>
      </c>
      <c r="E39" s="19">
        <f t="shared" si="16"/>
        <v>278.10770642201834</v>
      </c>
      <c r="F39" s="19">
        <f t="shared" si="16"/>
        <v>108.14285714285714</v>
      </c>
      <c r="G39" s="16"/>
      <c r="H39" s="16"/>
      <c r="I39" s="16"/>
      <c r="J39" s="16"/>
      <c r="K39" s="16"/>
    </row>
    <row r="40" spans="1:11" s="1" customFormat="1" ht="11.25">
      <c r="A40" s="10" t="str">
        <f>Req1!B7</f>
        <v>TAXOTERE</v>
      </c>
      <c r="B40" s="19">
        <f>G8/B8</f>
        <v>433.19132978723405</v>
      </c>
      <c r="C40" s="19">
        <f t="shared" si="16"/>
        <v>478.1577519379845</v>
      </c>
      <c r="D40" s="19">
        <f t="shared" si="16"/>
        <v>569.4875454545454</v>
      </c>
      <c r="E40" s="19">
        <f t="shared" si="16"/>
        <v>630.0196261682244</v>
      </c>
      <c r="F40" s="19">
        <f t="shared" si="16"/>
        <v>714.7042253521126</v>
      </c>
      <c r="G40" s="16"/>
      <c r="H40" s="16"/>
      <c r="I40" s="16"/>
      <c r="J40" s="16"/>
      <c r="K40" s="16"/>
    </row>
    <row r="41" spans="1:11" s="1" customFormat="1" ht="11.25">
      <c r="A41" s="10" t="str">
        <f>Req1!B8</f>
        <v>CISPLATINE + Gé</v>
      </c>
      <c r="B41" s="19">
        <f aca="true" t="shared" si="17" ref="B41:B46">G9/B9</f>
        <v>4.533890274314214</v>
      </c>
      <c r="C41" s="19">
        <f aca="true" t="shared" si="18" ref="C41:C46">H9/C9</f>
        <v>6.006606606606606</v>
      </c>
      <c r="D41" s="19">
        <f aca="true" t="shared" si="19" ref="D41:D46">I9/D9</f>
        <v>6.1921621621621625</v>
      </c>
      <c r="E41" s="19">
        <f aca="true" t="shared" si="20" ref="E41:E46">J9/E9</f>
        <v>6.72273631840796</v>
      </c>
      <c r="F41" s="19">
        <f aca="true" t="shared" si="21" ref="F41:F46">K9/F9</f>
        <v>6.786802030456853</v>
      </c>
      <c r="G41" s="16"/>
      <c r="H41" s="16"/>
      <c r="I41" s="16"/>
      <c r="J41" s="16"/>
      <c r="K41" s="16"/>
    </row>
    <row r="42" spans="1:11" s="1" customFormat="1" ht="11.25">
      <c r="A42" s="10" t="str">
        <f>Req1!B9</f>
        <v>CARBOPLATINE + Gé</v>
      </c>
      <c r="B42" s="19">
        <f t="shared" si="17"/>
        <v>8.681066666666668</v>
      </c>
      <c r="C42" s="19">
        <f t="shared" si="18"/>
        <v>37.13111111111111</v>
      </c>
      <c r="D42" s="19">
        <f t="shared" si="19"/>
        <v>35.267578125</v>
      </c>
      <c r="E42" s="19">
        <f t="shared" si="20"/>
        <v>23.321314553990607</v>
      </c>
      <c r="F42" s="19">
        <f t="shared" si="21"/>
        <v>22.850467289719628</v>
      </c>
      <c r="G42" s="16"/>
      <c r="H42" s="16"/>
      <c r="I42" s="16"/>
      <c r="J42" s="16"/>
      <c r="K42" s="16"/>
    </row>
    <row r="43" spans="1:11" s="1" customFormat="1" ht="11.25">
      <c r="A43" s="10" t="str">
        <f>Req1!B10</f>
        <v>TARCEVA</v>
      </c>
      <c r="B43" s="19" t="e">
        <f t="shared" si="17"/>
        <v>#DIV/0!</v>
      </c>
      <c r="C43" s="19" t="e">
        <f t="shared" si="18"/>
        <v>#DIV/0!</v>
      </c>
      <c r="D43" s="19">
        <f t="shared" si="19"/>
        <v>73.48193717277486</v>
      </c>
      <c r="E43" s="19">
        <f t="shared" si="20"/>
        <v>60.15157894736842</v>
      </c>
      <c r="F43" s="19">
        <f t="shared" si="21"/>
        <v>72.5</v>
      </c>
      <c r="G43" s="16"/>
      <c r="H43" s="16"/>
      <c r="I43" s="16"/>
      <c r="J43" s="16"/>
      <c r="K43" s="16"/>
    </row>
    <row r="44" spans="1:11" s="1" customFormat="1" ht="11.25">
      <c r="A44" s="10" t="str">
        <f>Req1!B11</f>
        <v>HYCAMTIN</v>
      </c>
      <c r="B44" s="19" t="e">
        <f t="shared" si="17"/>
        <v>#DIV/0!</v>
      </c>
      <c r="C44" s="19">
        <f t="shared" si="18"/>
        <v>306.17384615384617</v>
      </c>
      <c r="D44" s="19">
        <f t="shared" si="19"/>
        <v>306.17382978723407</v>
      </c>
      <c r="E44" s="19">
        <f t="shared" si="20"/>
        <v>306.1316</v>
      </c>
      <c r="F44" s="19">
        <f t="shared" si="21"/>
        <v>306.4</v>
      </c>
      <c r="G44" s="16"/>
      <c r="H44" s="16"/>
      <c r="I44" s="16"/>
      <c r="J44" s="16"/>
      <c r="K44" s="16"/>
    </row>
    <row r="45" spans="1:11" s="1" customFormat="1" ht="11.25">
      <c r="A45" s="10">
        <f>Req1!B12</f>
        <v>0</v>
      </c>
      <c r="B45" s="19" t="e">
        <f t="shared" si="17"/>
        <v>#DIV/0!</v>
      </c>
      <c r="C45" s="19" t="e">
        <f t="shared" si="18"/>
        <v>#DIV/0!</v>
      </c>
      <c r="D45" s="19" t="e">
        <f t="shared" si="19"/>
        <v>#DIV/0!</v>
      </c>
      <c r="E45" s="19" t="e">
        <f t="shared" si="20"/>
        <v>#DIV/0!</v>
      </c>
      <c r="F45" s="19" t="e">
        <f t="shared" si="21"/>
        <v>#DIV/0!</v>
      </c>
      <c r="G45" s="16"/>
      <c r="H45" s="16"/>
      <c r="I45" s="16"/>
      <c r="J45" s="16"/>
      <c r="K45" s="16"/>
    </row>
    <row r="46" spans="1:11" s="1" customFormat="1" ht="11.25">
      <c r="A46" s="10">
        <f>Req1!B13</f>
        <v>0</v>
      </c>
      <c r="B46" s="19" t="e">
        <f t="shared" si="17"/>
        <v>#DIV/0!</v>
      </c>
      <c r="C46" s="19" t="e">
        <f t="shared" si="18"/>
        <v>#DIV/0!</v>
      </c>
      <c r="D46" s="19" t="e">
        <f t="shared" si="19"/>
        <v>#DIV/0!</v>
      </c>
      <c r="E46" s="19" t="e">
        <f t="shared" si="20"/>
        <v>#DIV/0!</v>
      </c>
      <c r="F46" s="19" t="e">
        <f t="shared" si="21"/>
        <v>#DIV/0!</v>
      </c>
      <c r="G46" s="16"/>
      <c r="H46" s="16"/>
      <c r="I46" s="16"/>
      <c r="J46" s="16"/>
      <c r="K46" s="16"/>
    </row>
    <row r="47" spans="1:11" s="1" customFormat="1" ht="11.25">
      <c r="A47" s="13" t="s">
        <v>14</v>
      </c>
      <c r="B47" s="20">
        <f>G15/B15</f>
        <v>210.20391685912244</v>
      </c>
      <c r="C47" s="20">
        <f>H15/C15</f>
        <v>305.58724495080264</v>
      </c>
      <c r="D47" s="20">
        <f>I15/D15</f>
        <v>225.95015044247788</v>
      </c>
      <c r="E47" s="20">
        <f>J15/E15</f>
        <v>314.16735249621786</v>
      </c>
      <c r="F47" s="20">
        <f>K15/F15</f>
        <v>308.8124362895005</v>
      </c>
      <c r="G47" s="16"/>
      <c r="H47" s="16"/>
      <c r="I47" s="16"/>
      <c r="J47" s="16"/>
      <c r="K47" s="1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PESTY</dc:creator>
  <cp:keywords/>
  <dc:description/>
  <cp:lastModifiedBy>François PESTY</cp:lastModifiedBy>
  <dcterms:created xsi:type="dcterms:W3CDTF">2008-10-18T20:58:35Z</dcterms:created>
  <dcterms:modified xsi:type="dcterms:W3CDTF">2009-04-17T09:28:42Z</dcterms:modified>
  <cp:category/>
  <cp:version/>
  <cp:contentType/>
  <cp:contentStatus/>
</cp:coreProperties>
</file>