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chartsheets/sheet8.xml" ContentType="application/vnd.openxmlformats-officedocument.spreadsheetml.chartsheet+xml"/>
  <Override PartName="/xl/drawings/drawing19.xml" ContentType="application/vnd.openxmlformats-officedocument.drawing+xml"/>
  <Override PartName="/xl/chartsheets/sheet9.xml" ContentType="application/vnd.openxmlformats-officedocument.spreadsheetml.chartsheet+xml"/>
  <Override PartName="/xl/drawings/drawing21.xml" ContentType="application/vnd.openxmlformats-officedocument.drawing+xml"/>
  <Override PartName="/xl/chartsheets/sheet10.xml" ContentType="application/vnd.openxmlformats-officedocument.spreadsheetml.chartsheet+xml"/>
  <Override PartName="/xl/drawings/drawing23.xml" ContentType="application/vnd.openxmlformats-officedocument.drawing+xml"/>
  <Override PartName="/xl/chartsheets/sheet11.xml" ContentType="application/vnd.openxmlformats-officedocument.spreadsheetml.chartsheet+xml"/>
  <Override PartName="/xl/drawings/drawing25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drawings/drawing30.xml" ContentType="application/vnd.openxmlformats-officedocument.drawing+xml"/>
  <Override PartName="/xl/worksheets/sheet7.xml" ContentType="application/vnd.openxmlformats-officedocument.spreadsheetml.worksheet+xml"/>
  <Override PartName="/xl/drawings/drawing31.xml" ContentType="application/vnd.openxmlformats-officedocument.drawing+xml"/>
  <Override PartName="/xl/worksheets/sheet8.xml" ContentType="application/vnd.openxmlformats-officedocument.spreadsheetml.worksheet+xml"/>
  <Override PartName="/xl/drawings/drawing32.xml" ContentType="application/vnd.openxmlformats-officedocument.drawing+xml"/>
  <Override PartName="/xl/worksheets/sheet9.xml" ContentType="application/vnd.openxmlformats-officedocument.spreadsheetml.worksheet+xml"/>
  <Override PartName="/xl/drawings/drawing33.xml" ContentType="application/vnd.openxmlformats-officedocument.drawing+xml"/>
  <Override PartName="/xl/worksheets/sheet10.xml" ContentType="application/vnd.openxmlformats-officedocument.spreadsheetml.worksheet+xml"/>
  <Override PartName="/xl/drawings/drawing34.xml" ContentType="application/vnd.openxmlformats-officedocument.drawing+xml"/>
  <Override PartName="/xl/worksheets/sheet11.xml" ContentType="application/vnd.openxmlformats-officedocument.spreadsheetml.worksheet+xml"/>
  <Override PartName="/xl/drawings/drawing35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38.xml" ContentType="application/vnd.openxmlformats-officedocument.drawing+xml"/>
  <Override PartName="/xl/worksheets/sheet15.xml" ContentType="application/vnd.openxmlformats-officedocument.spreadsheetml.worksheet+xml"/>
  <Override PartName="/xl/drawings/drawing39.xml" ContentType="application/vnd.openxmlformats-officedocument.drawing+xml"/>
  <Override PartName="/xl/worksheets/sheet16.xml" ContentType="application/vnd.openxmlformats-officedocument.spreadsheetml.worksheet+xml"/>
  <Override PartName="/xl/drawings/drawing40.xml" ContentType="application/vnd.openxmlformats-officedocument.drawing+xml"/>
  <Override PartName="/xl/worksheets/sheet17.xml" ContentType="application/vnd.openxmlformats-officedocument.spreadsheetml.worksheet+xml"/>
  <Override PartName="/xl/drawings/drawing41.xml" ContentType="application/vnd.openxmlformats-officedocument.drawing+xml"/>
  <Override PartName="/xl/worksheets/sheet18.xml" ContentType="application/vnd.openxmlformats-officedocument.spreadsheetml.worksheet+xml"/>
  <Override PartName="/xl/drawings/drawing42.xml" ContentType="application/vnd.openxmlformats-officedocument.drawing+xml"/>
  <Override PartName="/xl/worksheets/sheet19.xml" ContentType="application/vnd.openxmlformats-officedocument.spreadsheetml.worksheet+xml"/>
  <Override PartName="/xl/drawings/drawing43.xml" ContentType="application/vnd.openxmlformats-officedocument.drawing+xml"/>
  <Override PartName="/xl/worksheets/sheet20.xml" ContentType="application/vnd.openxmlformats-officedocument.spreadsheetml.worksheet+xml"/>
  <Override PartName="/xl/drawings/drawing44.xml" ContentType="application/vnd.openxmlformats-officedocument.drawing+xml"/>
  <Override PartName="/xl/worksheets/sheet21.xml" ContentType="application/vnd.openxmlformats-officedocument.spreadsheetml.worksheet+xml"/>
  <Override PartName="/xl/drawings/drawing45.xml" ContentType="application/vnd.openxmlformats-officedocument.drawing+xml"/>
  <Override PartName="/xl/worksheets/sheet22.xml" ContentType="application/vnd.openxmlformats-officedocument.spreadsheetml.worksheet+xml"/>
  <Override PartName="/xl/drawings/drawing46.xml" ContentType="application/vnd.openxmlformats-officedocument.drawing+xml"/>
  <Override PartName="/xl/worksheets/sheet23.xml" ContentType="application/vnd.openxmlformats-officedocument.spreadsheetml.worksheet+xml"/>
  <Override PartName="/xl/drawings/drawing47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49.xml" ContentType="application/vnd.openxmlformats-officedocument.drawing+xml"/>
  <Override PartName="/xl/worksheets/sheet26.xml" ContentType="application/vnd.openxmlformats-officedocument.spreadsheetml.worksheet+xml"/>
  <Override PartName="/xl/drawings/drawing50.xml" ContentType="application/vnd.openxmlformats-officedocument.drawing+xml"/>
  <Override PartName="/xl/worksheets/sheet27.xml" ContentType="application/vnd.openxmlformats-officedocument.spreadsheetml.worksheet+xml"/>
  <Override PartName="/xl/drawings/drawing51.xml" ContentType="application/vnd.openxmlformats-officedocument.drawing+xml"/>
  <Override PartName="/xl/worksheets/sheet28.xml" ContentType="application/vnd.openxmlformats-officedocument.spreadsheetml.worksheet+xml"/>
  <Override PartName="/xl/drawings/drawing52.xml" ContentType="application/vnd.openxmlformats-officedocument.drawing+xml"/>
  <Override PartName="/xl/worksheets/sheet29.xml" ContentType="application/vnd.openxmlformats-officedocument.spreadsheetml.worksheet+xml"/>
  <Override PartName="/xl/drawings/drawing53.xml" ContentType="application/vnd.openxmlformats-officedocument.drawing+xml"/>
  <Override PartName="/xl/worksheets/sheet30.xml" ContentType="application/vnd.openxmlformats-officedocument.spreadsheetml.work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drawings/drawing55.xml" ContentType="application/vnd.openxmlformats-officedocument.drawing+xml"/>
  <Override PartName="/xl/worksheets/sheet32.xml" ContentType="application/vnd.openxmlformats-officedocument.spreadsheetml.worksheet+xml"/>
  <Override PartName="/xl/comments44.xml" ContentType="application/vnd.openxmlformats-officedocument.spreadsheetml.comments+xml"/>
  <Override PartName="/xl/drawings/drawing56.xml" ContentType="application/vnd.openxmlformats-officedocument.drawing+xml"/>
  <Override PartName="/xl/worksheets/sheet33.xml" ContentType="application/vnd.openxmlformats-officedocument.spreadsheetml.worksheet+xml"/>
  <Override PartName="/xl/drawings/drawing57.xml" ContentType="application/vnd.openxmlformats-officedocument.drawing+xml"/>
  <Override PartName="/xl/worksheets/sheet34.xml" ContentType="application/vnd.openxmlformats-officedocument.spreadsheetml.worksheet+xml"/>
  <Override PartName="/xl/drawings/drawing58.xml" ContentType="application/vnd.openxmlformats-officedocument.drawing+xml"/>
  <Override PartName="/xl/worksheets/sheet35.xml" ContentType="application/vnd.openxmlformats-officedocument.spreadsheetml.worksheet+xml"/>
  <Override PartName="/xl/drawings/drawing59.xml" ContentType="application/vnd.openxmlformats-officedocument.drawing+xml"/>
  <Override PartName="/xl/worksheets/sheet36.xml" ContentType="application/vnd.openxmlformats-officedocument.spreadsheetml.worksheet+xml"/>
  <Override PartName="/xl/drawings/drawing60.xml" ContentType="application/vnd.openxmlformats-officedocument.drawing+xml"/>
  <Override PartName="/xl/worksheets/sheet37.xml" ContentType="application/vnd.openxmlformats-officedocument.spreadsheetml.worksheet+xml"/>
  <Override PartName="/xl/drawings/drawing61.xml" ContentType="application/vnd.openxmlformats-officedocument.drawing+xml"/>
  <Override PartName="/xl/worksheets/sheet38.xml" ContentType="application/vnd.openxmlformats-officedocument.spreadsheetml.worksheet+xml"/>
  <Override PartName="/xl/drawings/drawing62.xml" ContentType="application/vnd.openxmlformats-officedocument.drawing+xml"/>
  <Override PartName="/xl/worksheets/sheet39.xml" ContentType="application/vnd.openxmlformats-officedocument.spreadsheetml.worksheet+xml"/>
  <Override PartName="/xl/drawings/drawing63.xml" ContentType="application/vnd.openxmlformats-officedocument.drawing+xml"/>
  <Override PartName="/xl/worksheets/sheet40.xml" ContentType="application/vnd.openxmlformats-officedocument.spreadsheetml.worksheet+xml"/>
  <Override PartName="/xl/drawings/drawing64.xml" ContentType="application/vnd.openxmlformats-officedocument.drawing+xml"/>
  <Override PartName="/xl/worksheets/sheet41.xml" ContentType="application/vnd.openxmlformats-officedocument.spreadsheetml.worksheet+xml"/>
  <Override PartName="/xl/drawings/drawing65.xml" ContentType="application/vnd.openxmlformats-officedocument.drawing+xml"/>
  <Override PartName="/xl/worksheets/sheet42.xml" ContentType="application/vnd.openxmlformats-officedocument.spreadsheetml.worksheet+xml"/>
  <Override PartName="/xl/drawings/drawing66.xml" ContentType="application/vnd.openxmlformats-officedocument.drawing+xml"/>
  <Override PartName="/xl/worksheets/sheet43.xml" ContentType="application/vnd.openxmlformats-officedocument.spreadsheetml.worksheet+xml"/>
  <Override PartName="/xl/drawings/drawing67.xml" ContentType="application/vnd.openxmlformats-officedocument.drawing+xml"/>
  <Override PartName="/xl/worksheets/sheet44.xml" ContentType="application/vnd.openxmlformats-officedocument.spreadsheetml.worksheet+xml"/>
  <Override PartName="/xl/comments56.xml" ContentType="application/vnd.openxmlformats-officedocument.spreadsheetml.comments+xml"/>
  <Override PartName="/xl/drawings/drawing68.xml" ContentType="application/vnd.openxmlformats-officedocument.drawing+xml"/>
  <Override PartName="/xl/worksheets/sheet45.xml" ContentType="application/vnd.openxmlformats-officedocument.spreadsheetml.worksheet+xml"/>
  <Override PartName="/xl/drawings/drawing69.xml" ContentType="application/vnd.openxmlformats-officedocument.drawing+xml"/>
  <Override PartName="/xl/worksheets/sheet46.xml" ContentType="application/vnd.openxmlformats-officedocument.spreadsheetml.worksheet+xml"/>
  <Override PartName="/xl/drawings/drawing70.xml" ContentType="application/vnd.openxmlformats-officedocument.drawing+xml"/>
  <Override PartName="/xl/worksheets/sheet47.xml" ContentType="application/vnd.openxmlformats-officedocument.spreadsheetml.worksheet+xml"/>
  <Override PartName="/xl/drawings/drawing71.xml" ContentType="application/vnd.openxmlformats-officedocument.drawing+xml"/>
  <Override PartName="/xl/worksheets/sheet48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8505" activeTab="1"/>
  </bookViews>
  <sheets>
    <sheet name="Méthodologie" sheetId="1" r:id="rId1"/>
    <sheet name="Sommaire" sheetId="2" r:id="rId2"/>
    <sheet name="Synthèse" sheetId="3" r:id="rId3"/>
    <sheet name="Graph 1 % formes par UF" sheetId="4" r:id="rId4"/>
    <sheet name="Graph 2 % formes par UF" sheetId="5" r:id="rId5"/>
    <sheet name="Graph 3 % formes par UF" sheetId="6" r:id="rId6"/>
    <sheet name="Graph 1 UCD formes par UF" sheetId="7" r:id="rId7"/>
    <sheet name="Graph 2 UCD formes par UF" sheetId="8" r:id="rId8"/>
    <sheet name="Graph 3 UCD formes par UF" sheetId="9" r:id="rId9"/>
    <sheet name="Graph 1 % références" sheetId="10" r:id="rId10"/>
    <sheet name="Graph 2 % références" sheetId="11" r:id="rId11"/>
    <sheet name="Graph 3 % références" sheetId="12" r:id="rId12"/>
    <sheet name="Graph 1 % unités" sheetId="13" r:id="rId13"/>
    <sheet name="Graph 2 % unités" sheetId="14" r:id="rId14"/>
    <sheet name="Graph 3 % unités" sheetId="15" r:id="rId15"/>
    <sheet name="1 Classt UF UCD par formes" sheetId="16" r:id="rId16"/>
    <sheet name="2 Classt UF UCD par formes" sheetId="17" r:id="rId17"/>
    <sheet name="3 Classt UF UCD par formes" sheetId="18" r:id="rId18"/>
    <sheet name="1 Classt UF % par formes" sheetId="19" r:id="rId19"/>
    <sheet name="2 Classt UF % par formes" sheetId="20" r:id="rId20"/>
    <sheet name="3 Classt UF % par formes" sheetId="21" r:id="rId21"/>
    <sheet name="1 F orales sèches robotisables" sheetId="22" r:id="rId22"/>
    <sheet name="2 F orales sèches robotisables" sheetId="23" r:id="rId23"/>
    <sheet name="3 F orales sèches robotisables" sheetId="24" r:id="rId24"/>
    <sheet name="1 F orales sèches friables" sheetId="25" r:id="rId25"/>
    <sheet name="2 F orales sèches friables" sheetId="26" r:id="rId26"/>
    <sheet name="3 F orales sèches friables" sheetId="27" r:id="rId27"/>
    <sheet name="1 F sachets" sheetId="28" r:id="rId28"/>
    <sheet name="2 F sachets" sheetId="29" r:id="rId29"/>
    <sheet name="3 F sachets" sheetId="30" r:id="rId30"/>
    <sheet name="1 F buvables" sheetId="31" r:id="rId31"/>
    <sheet name="2 F buvables" sheetId="32" r:id="rId32"/>
    <sheet name="3 F buvables" sheetId="33" r:id="rId33"/>
    <sheet name="1 F pt injectable" sheetId="34" r:id="rId34"/>
    <sheet name="2 F pt injectable" sheetId="35" r:id="rId35"/>
    <sheet name="3 F pt injectable" sheetId="36" r:id="rId36"/>
    <sheet name="1 autres formes" sheetId="37" r:id="rId37"/>
    <sheet name="2 autres formes" sheetId="38" r:id="rId38"/>
    <sheet name="3 autres formes" sheetId="39" r:id="rId39"/>
    <sheet name="1 Toutes formes" sheetId="40" r:id="rId40"/>
    <sheet name="2 Toutes formes" sheetId="41" r:id="rId41"/>
    <sheet name="3 Toutes formes" sheetId="42" r:id="rId42"/>
    <sheet name="ETS 1 f sèches robot" sheetId="43" r:id="rId43"/>
    <sheet name="ETS 2 f sèches robot" sheetId="44" r:id="rId44"/>
    <sheet name="ETS 3 f sèches robot" sheetId="45" r:id="rId45"/>
    <sheet name="ETS 1 f sèches friables" sheetId="46" r:id="rId46"/>
    <sheet name="ETS 2 f sèches friables" sheetId="47" r:id="rId47"/>
    <sheet name="ETS 3 f sèches friables" sheetId="48" r:id="rId48"/>
    <sheet name="ETS 1 f sachets" sheetId="49" r:id="rId49"/>
    <sheet name="ETS 2 f sachets" sheetId="50" r:id="rId50"/>
    <sheet name="ETS 3 f sachets" sheetId="51" r:id="rId51"/>
    <sheet name="ETS 1 f buvables" sheetId="52" r:id="rId52"/>
    <sheet name="ETS 2 f buvables" sheetId="53" r:id="rId53"/>
    <sheet name="ETS 3 f buvables" sheetId="54" r:id="rId54"/>
    <sheet name="ETS 1 f inj petit vol" sheetId="55" r:id="rId55"/>
    <sheet name="ETS 2 f inj petit vol" sheetId="56" r:id="rId56"/>
    <sheet name="ETS 3 f inj petit vol" sheetId="57" r:id="rId57"/>
    <sheet name="ETS 1 autres f" sheetId="58" r:id="rId58"/>
    <sheet name="ETS 2 autres f" sheetId="59" r:id="rId59"/>
    <sheet name="ETS 3 autres f" sheetId="60" r:id="rId60"/>
  </sheets>
  <definedNames>
    <definedName name="_xlnm._FilterDatabase" localSheetId="18" hidden="1">'1 Classt UF % par formes'!$A$1:$O$26</definedName>
    <definedName name="_xlnm._FilterDatabase" localSheetId="15" hidden="1">'1 Classt UF UCD par formes'!$A$1:$O$26</definedName>
    <definedName name="_xlnm._FilterDatabase" localSheetId="16" hidden="1">'2 Classt UF UCD par formes'!$A$1:$O$12</definedName>
    <definedName name="_xlnm._FilterDatabase" localSheetId="17" hidden="1">'3 Classt UF UCD par formes'!$A$1:$O$9</definedName>
    <definedName name="_xlnm.Print_Area" localSheetId="2">'Synthèse'!$A$1:$Q$83</definedName>
  </definedNames>
  <calcPr fullCalcOnLoad="1"/>
</workbook>
</file>

<file path=xl/comments2.xml><?xml version="1.0" encoding="utf-8"?>
<comments xmlns="http://schemas.openxmlformats.org/spreadsheetml/2006/main">
  <authors>
    <author>PESTY Fran?ois</author>
  </authors>
  <commentList>
    <comment ref="C29" authorId="0">
      <text>
        <r>
          <rPr>
            <b/>
            <sz val="9"/>
            <rFont val="Tahoma"/>
            <family val="0"/>
          </rPr>
          <t>Á  l'exception des orodispersibles, effervescents, lyoc, sublingaux)</t>
        </r>
        <r>
          <rPr>
            <sz val="9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Á</t>
        </r>
        <r>
          <rPr>
            <b/>
            <sz val="9"/>
            <rFont val="Tahoma"/>
            <family val="0"/>
          </rPr>
          <t xml:space="preserve"> l'exception des solutés massifs, solutés et poches de nutrition parentérale, solutés de dialyse)</t>
        </r>
        <r>
          <rPr>
            <sz val="9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0"/>
          </rPr>
          <t>Formes non robotisables : orodispersibles, effervescents, lyoc, sublingaux)</t>
        </r>
        <r>
          <rPr>
            <sz val="9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0"/>
          </rPr>
          <t>Solutés de grand volume, aérosols, suppositoires, collyres, pommades et crèmes, solutions auriculaires…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PESTY Fran?ois</author>
  </authors>
  <commentList>
    <comment ref="D6" authorId="0">
      <text>
        <r>
          <rPr>
            <b/>
            <sz val="9"/>
            <rFont val="Tahoma"/>
            <family val="0"/>
          </rPr>
          <t xml:space="preserve">Les libellés ont été recherchés sur le code UCD et ne correspondent pas toujours à la présentation pharmaceutique actuellement en marché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PESTY Fran?ois</author>
  </authors>
  <commentList>
    <comment ref="D19" authorId="0">
      <text>
        <r>
          <rPr>
            <b/>
            <sz val="9"/>
            <rFont val="Tahoma"/>
            <family val="0"/>
          </rPr>
          <t>Probable erreur de code UCD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<sst xmlns="http://schemas.openxmlformats.org/spreadsheetml/2006/main" count="7800" uniqueCount="5092">
  <si>
    <t>ARICEPT 10 MG ORODISPERSIBLE COMPRIME</t>
  </si>
  <si>
    <t>ARICEPT 10MG CPR ORODISP 28</t>
  </si>
  <si>
    <t>922037</t>
  </si>
  <si>
    <t>SOLUPRED 5 MG COMPRIME ORO</t>
  </si>
  <si>
    <t>SOLUPRED 5MG CPR ORODISP 30</t>
  </si>
  <si>
    <t>933518</t>
  </si>
  <si>
    <t>RANITIDINE EG 150 MG COMPRIME EFFERVESCENT</t>
  </si>
  <si>
    <t>919140</t>
  </si>
  <si>
    <t>CELESTENE 2 MG COMPRIME</t>
  </si>
  <si>
    <t>CELESTENE 2MG CPR DISP 20</t>
  </si>
  <si>
    <t>927818</t>
  </si>
  <si>
    <t>PHLOROGLUCINOL SANDOZ 80 MG ORO</t>
  </si>
  <si>
    <t>PHLOROGLUCINOL SDZ 80MG CPR DISP 10</t>
  </si>
  <si>
    <t>921441</t>
  </si>
  <si>
    <t>LAMICTAL 200 MG COMPRIME</t>
  </si>
  <si>
    <t>LAMICTAL 200MG CPR DISP 30</t>
  </si>
  <si>
    <t>920386</t>
  </si>
  <si>
    <t>ZOPHREN 4 MG LYOPHILISAT ORAL COMPRIME</t>
  </si>
  <si>
    <t>ZOPHREN 4MG LYOPHILISAT ORAL 2</t>
  </si>
  <si>
    <t>917854</t>
  </si>
  <si>
    <t>FORLAX 10G POUDRE SOL BUVABLE SACHET</t>
  </si>
  <si>
    <t>FORLAX 10G PDR ORALE SACHET 20/10,17 G</t>
  </si>
  <si>
    <t>912979</t>
  </si>
  <si>
    <t>DUPHALAC 10G/15ML SACHET</t>
  </si>
  <si>
    <t>DUPHALAC 10G/15ML SOL BUV SACHET 20/15 ML</t>
  </si>
  <si>
    <t>920261</t>
  </si>
  <si>
    <t>TRANSIPEG 5.9 G SACHETstop jc voir forlax 04/2011</t>
  </si>
  <si>
    <t>TRANSIPEG 5,9G PDR ORALE SACHET 20/6,98 G</t>
  </si>
  <si>
    <t>913668</t>
  </si>
  <si>
    <t>GAVISCON SACHET LIQUIDE 10 ML</t>
  </si>
  <si>
    <t>GAVISCON SUSP BUV SACHET 24/10 ML</t>
  </si>
  <si>
    <t>920653</t>
  </si>
  <si>
    <t>KARDEGIC 75 MG SACHET</t>
  </si>
  <si>
    <t>KARDEGIC 75MG PDR ORALE SACHET 30/153,45</t>
  </si>
  <si>
    <t>926256</t>
  </si>
  <si>
    <t>DOLIPRANE 1000 MG SACHET</t>
  </si>
  <si>
    <t>DOLIPRANE 1G PDR ORALE SACHET 8/5,4 G</t>
  </si>
  <si>
    <t>908422</t>
  </si>
  <si>
    <t>SMECTA SACHETS</t>
  </si>
  <si>
    <t>SMECTA PDR ORALE SACHET 30</t>
  </si>
  <si>
    <t>926747</t>
  </si>
  <si>
    <t>AMOXICILLINE+AC.CLAV SACHET 1G/125MGSANDOZ</t>
  </si>
  <si>
    <t>AMOX/AC CLAV SDZ 1G/125MG AD SACH 8/2 G</t>
  </si>
  <si>
    <t>915760</t>
  </si>
  <si>
    <t>KARDEGIC 160 MG SACHET</t>
  </si>
  <si>
    <t>KARDEGIC 160MG PDR ORALE SACHET 30</t>
  </si>
  <si>
    <t>902824</t>
  </si>
  <si>
    <t>DOLIPRANE 500 MG SACHET</t>
  </si>
  <si>
    <t>DOLIPRANE 500MG PDR ORALE SACHET 12/2,7 G</t>
  </si>
  <si>
    <t>903785</t>
  </si>
  <si>
    <t>GELOX SUSPENSION BUVABLE SACHET</t>
  </si>
  <si>
    <t>GELOX SUSP BUV SACHET 30/15,8 G</t>
  </si>
  <si>
    <t>916349</t>
  </si>
  <si>
    <t>DEBRIDAT 74.4 MG SACHETS</t>
  </si>
  <si>
    <t>DEBRIDAT 74,4MG GRANULES ORAL SACHET 30</t>
  </si>
  <si>
    <t>918151</t>
  </si>
  <si>
    <t>CALCIDOSE 500 MG SACHET</t>
  </si>
  <si>
    <t>CALCIDOSE 500MG PDR ORALE SACHET 60</t>
  </si>
  <si>
    <t>917664</t>
  </si>
  <si>
    <t>CALCIDOSE VITAMINE D SACHET</t>
  </si>
  <si>
    <t>CALCIDOSE VIT D3 500MG/400UI PDR 60/2,6 G</t>
  </si>
  <si>
    <t>914996</t>
  </si>
  <si>
    <t>CLAMOXYL 1 G SACHETarret commercialisation 01/01/2012</t>
  </si>
  <si>
    <t>CLAMOXYL 1G PDR ORALE SACHET 6</t>
  </si>
  <si>
    <t>926297</t>
  </si>
  <si>
    <t>MICROPAKINE LP 500 MG SACHET</t>
  </si>
  <si>
    <t>MICROPAKINE LP 500MG GRANULE SACHET 30</t>
  </si>
  <si>
    <t>900729</t>
  </si>
  <si>
    <t>ASPEGIC 500 MG SACHET</t>
  </si>
  <si>
    <t>ASPEGIC 500MG PDR ORALE SACHET 20/1023 MG</t>
  </si>
  <si>
    <t>926295</t>
  </si>
  <si>
    <t>MICROPAKINE LP 1000 MG SACHET</t>
  </si>
  <si>
    <t>MICROPAKINE LP 1000MG GRANULE SACHET 30</t>
  </si>
  <si>
    <t>915923</t>
  </si>
  <si>
    <t>SODIUM CHLORURE SACHET 1GREF 171085</t>
  </si>
  <si>
    <t>913579</t>
  </si>
  <si>
    <t>LACTEOL 340 MG PDRE P SUSP BUVSACHET-DOSE BOITE DE 10</t>
  </si>
  <si>
    <t>LACTEOL 340 MG SACHET</t>
  </si>
  <si>
    <t>915540</t>
  </si>
  <si>
    <t>MAG 2 184 MG SACHET</t>
  </si>
  <si>
    <t>MAG 2 PDR ORALE SACHET 30</t>
  </si>
  <si>
    <t>915761</t>
  </si>
  <si>
    <t>KARDEGIC 300 MG SACHET</t>
  </si>
  <si>
    <t>KARDEGIC 300MG PDR ORALE SACHET 30</t>
  </si>
  <si>
    <t>927054</t>
  </si>
  <si>
    <t>PROTELOS 2 G GRANULESPOUR SUSPENSION BUVABLE</t>
  </si>
  <si>
    <t>PROTELOS 2G GRANULES SACHET 28</t>
  </si>
  <si>
    <t>912473</t>
  </si>
  <si>
    <t>CETORNAN 10G SACHETS</t>
  </si>
  <si>
    <t>CETORNAN 10 G SACHET</t>
  </si>
  <si>
    <t>926296</t>
  </si>
  <si>
    <t>MICROPAKINE LP 250MG SACHET</t>
  </si>
  <si>
    <t>MICROPAKINE LP 250MG GRANULE SACHET 30</t>
  </si>
  <si>
    <t>931370</t>
  </si>
  <si>
    <t>KETOCONAZOLE ARROW 2% GEL SACHET DOSE</t>
  </si>
  <si>
    <t>KETOCONAZOLE ARW 2% GEL SACHET DOSE 8/6 G</t>
  </si>
  <si>
    <t>911728</t>
  </si>
  <si>
    <t>COLOPEG SACHET</t>
  </si>
  <si>
    <t>COLOPEG PDR ORALE SACHET 1/68,6 G</t>
  </si>
  <si>
    <t>900722</t>
  </si>
  <si>
    <t>ASPEGIG 100 MG SACHET</t>
  </si>
  <si>
    <t>ASPEGIC 100MG NR PDR ORALE SACHET 20/204,6 M</t>
  </si>
  <si>
    <t>900728</t>
  </si>
  <si>
    <t>ASPEGIC 250 MG SACHETperimes 03/2011 stop jc</t>
  </si>
  <si>
    <t>ASPEGIC 250MG ENF PDR ORALE SACHET 20/511,5 M</t>
  </si>
  <si>
    <t>915162</t>
  </si>
  <si>
    <t>KETODERM 2% GEL EN SACHET DOSE</t>
  </si>
  <si>
    <t>KETODERM 2% GEL SACHET DOSE 8/6 G</t>
  </si>
  <si>
    <t>929048</t>
  </si>
  <si>
    <t>OXOGLURATE D'ORNITHINE MERCK10 G SACHET DOSE POUDRE POUR SOLUTION</t>
  </si>
  <si>
    <t>933310</t>
  </si>
  <si>
    <t>FOSFOMYCINE ARROW ADULTES 3 G SACHET</t>
  </si>
  <si>
    <t>FOSFOMYCINE ARW 3G GRANULES SACHET</t>
  </si>
  <si>
    <t>914656</t>
  </si>
  <si>
    <t>URIDOZ 3G GRANULES SACHET</t>
  </si>
  <si>
    <t>URIDOZ 3G GRANULES SACHET 1</t>
  </si>
  <si>
    <t>Formes buvables dispensées en 2011</t>
  </si>
  <si>
    <t>928728</t>
  </si>
  <si>
    <t>LOXAPAC 25MG/ML 60ML SOLUTION BUVABLE AVEC PIPETTE</t>
  </si>
  <si>
    <t>908072</t>
  </si>
  <si>
    <t>RIVOTRIL 2,5 MG/ML SOLUTION BUV 20 ML</t>
  </si>
  <si>
    <t>FEMARA 2.5 MG COMPRIME</t>
  </si>
  <si>
    <t>FEMARA 2,5MG CPR 30</t>
  </si>
  <si>
    <t>916224</t>
  </si>
  <si>
    <t>CHONDROSULF 400 MG GELULESstop arret jc</t>
  </si>
  <si>
    <t>CHONDROSULF 400MG GELULE 84</t>
  </si>
  <si>
    <t>925086</t>
  </si>
  <si>
    <t>AVODART 0.5 MG CAPSULES</t>
  </si>
  <si>
    <t>AVODART 0,5MG CAPSULE 30</t>
  </si>
  <si>
    <t>900209</t>
  </si>
  <si>
    <t>ALDACTAZINE 25 MG/15 MG COMPRIME</t>
  </si>
  <si>
    <t>ALDACTAZINE CPR 30</t>
  </si>
  <si>
    <t>925915</t>
  </si>
  <si>
    <t>APROVEL 75 MG COMPRIME</t>
  </si>
  <si>
    <t>APROVEL 75MG CP</t>
  </si>
  <si>
    <t>900784</t>
  </si>
  <si>
    <t>ATHYMIL 30 MG COMPRIME</t>
  </si>
  <si>
    <t>ATHYMIL 30MG CPR 30</t>
  </si>
  <si>
    <t>927744</t>
  </si>
  <si>
    <t>LISINOPRIL HYDROCLOROTHIAZIDE EG20 MG/12.5 MG COMPRIME SECABLE</t>
  </si>
  <si>
    <t>LISINOPRIL HCTZ EG 20/12,5MG CPR 28</t>
  </si>
  <si>
    <t>931502</t>
  </si>
  <si>
    <t>VALACICLOVIR ARROW 500 mg COMPRIME</t>
  </si>
  <si>
    <t>VALACICLOVIR ARROW 500MG CP</t>
  </si>
  <si>
    <t>925632</t>
  </si>
  <si>
    <t>LISINOPRIL EG 5 MG COMPRIMESECABLE</t>
  </si>
  <si>
    <t>LISINOPRIL EG 5MG CPR 28</t>
  </si>
  <si>
    <t>902211</t>
  </si>
  <si>
    <t>CORGARD 80 MG COMPRIME</t>
  </si>
  <si>
    <t>CORGARD 80MG CPR 28</t>
  </si>
  <si>
    <t>915931</t>
  </si>
  <si>
    <t>CHRONADALATE LP 30 MG COMPRIME</t>
  </si>
  <si>
    <t>CHRONADALATE LP 30MG CPR 30</t>
  </si>
  <si>
    <t>928227</t>
  </si>
  <si>
    <t>LAMISIL 1% CREME 1/15 G</t>
  </si>
  <si>
    <t>917382</t>
  </si>
  <si>
    <t>FORADIL 12 MCG POUDRE POUR INHALATIONBOITE</t>
  </si>
  <si>
    <t>FORADIL 12 MICROG PDR INH GELULE 30</t>
  </si>
  <si>
    <t>903652</t>
  </si>
  <si>
    <t>FUCIDINE 2% POMMADE 15G</t>
  </si>
  <si>
    <t>FUCIDINE 2% POMMADE TUBE 15G 1/15 G</t>
  </si>
  <si>
    <t>910866</t>
  </si>
  <si>
    <t>DIPROBASE CREME TUBE 30G</t>
  </si>
  <si>
    <t>920136</t>
  </si>
  <si>
    <t>TOBRADEX COLLYRE 5 ML</t>
  </si>
  <si>
    <t>TOBRADEX COLLYRE FL 5ML 1/5 ML</t>
  </si>
  <si>
    <t>917826</t>
  </si>
  <si>
    <t>DAIVONEX 50mcg/G CREME 30G</t>
  </si>
  <si>
    <t>DAIVONEX 50 MICROG/G CREME 30G 1/30 G</t>
  </si>
  <si>
    <t>924536</t>
  </si>
  <si>
    <t>SYMBICORT TURB 400/12MCG FL 60 DOSESPOUDRE POUR IHALATION</t>
  </si>
  <si>
    <t>SYMBICORT TURBUHALER 400/12 MICROG 60</t>
  </si>
  <si>
    <t>911692</t>
  </si>
  <si>
    <t>EURAX 10% CREME TUBE 40 G</t>
  </si>
  <si>
    <t>916817</t>
  </si>
  <si>
    <t>XENETIX 300 FLACON 100 ML SOLUTION INJECTABLE</t>
  </si>
  <si>
    <t>XENETIX 300 SOL INJ FL 100ML 1/100 ML</t>
  </si>
  <si>
    <t>931779</t>
  </si>
  <si>
    <t>FENTANYL RTP 12 MCG PATCH</t>
  </si>
  <si>
    <t>FENTANYL RTP 12MICROG/H DISP TRANSD 5</t>
  </si>
  <si>
    <t>923702</t>
  </si>
  <si>
    <t>XALACOM 5 MG / 50 MG COLLYRE</t>
  </si>
  <si>
    <t>XALACOM COLLYRE FL 2,5ML 1/2,5 ML</t>
  </si>
  <si>
    <t>918941</t>
  </si>
  <si>
    <t>RINGER BRAUN LACTATE 500 ML ECOFLACSOLUTION POUR PERFUSION</t>
  </si>
  <si>
    <t>RINGER LACTATE 500 ML POCHE</t>
  </si>
  <si>
    <t>903657</t>
  </si>
  <si>
    <t>FUMAFER POUDRE ORALE</t>
  </si>
  <si>
    <t>914006</t>
  </si>
  <si>
    <t>FUCITHALMIC 1% GEL OPHTALMIQUE 3 G</t>
  </si>
  <si>
    <t>FUCITHALMIC 1% GEL OPH 1/3 G</t>
  </si>
  <si>
    <t>907232</t>
  </si>
  <si>
    <t>PIVALONE SUSPENSION NASALE 10ML</t>
  </si>
  <si>
    <t>PIVALONE 1% SUSP NASALE FL 10ML 1/10 ML</t>
  </si>
  <si>
    <t>927159</t>
  </si>
  <si>
    <t>ECONAZOLE ARROW LP 150 MG OVULE</t>
  </si>
  <si>
    <t>ECONAZOLE ARW LP 150MG OVULE 1</t>
  </si>
  <si>
    <t>923229</t>
  </si>
  <si>
    <t>SYMBICORT TURB 200/6MCG FL 120 DOSESPOUDRE POUR INHALATION</t>
  </si>
  <si>
    <t>SYMBICORT TURBUHALER 200/6 MICROG 120</t>
  </si>
  <si>
    <t>902775</t>
  </si>
  <si>
    <t>DIPROSONE 0.05% LOTION CUTANEE 30G</t>
  </si>
  <si>
    <t>DIPROSONE 0,05% LOTION FL 30G 1/30 G</t>
  </si>
  <si>
    <t>902366</t>
  </si>
  <si>
    <t>CYTEAL 250 ML SOLUTION</t>
  </si>
  <si>
    <t>CYTEAL SOL FL 250ML 1/250 ML</t>
  </si>
  <si>
    <t>912553</t>
  </si>
  <si>
    <t>TOBREX 0.3% COLLYRE</t>
  </si>
  <si>
    <t>TOBREX 0,3% COLLYRE FL 5ML 1/5 ML</t>
  </si>
  <si>
    <t>927779</t>
  </si>
  <si>
    <t>LIDOCAINE PRILOCAINE AGUETTANT 5 %CREME TUBE 5 GR</t>
  </si>
  <si>
    <t xml:space="preserve">LIDOCAINE PRILOCAINE  5% AGUETTANT, crème, tube 5 </t>
  </si>
  <si>
    <t>901038</t>
  </si>
  <si>
    <t>BETADINE 10% SOLUTION VAGINALE 125ML</t>
  </si>
  <si>
    <t>BETADINE GYNECOLOGIQUE 125ML</t>
  </si>
  <si>
    <t>919406</t>
  </si>
  <si>
    <t>XALATAN 0.005% COLLYRE FLACON 5 ML</t>
  </si>
  <si>
    <t>XALATAN 0,005% COLLYRE FL 2,5ML 1/2,5 ML</t>
  </si>
  <si>
    <t>919244</t>
  </si>
  <si>
    <t>SEREVENT DISKUS 50 MCG PDRE INHALATION</t>
  </si>
  <si>
    <t>SEREVENT DISKUS 50 MICROG PDR INHAL 60</t>
  </si>
  <si>
    <t>929750</t>
  </si>
  <si>
    <t>AMOXICILLINE+AC.CLAV 1G/200MG IV SANDOZ</t>
  </si>
  <si>
    <t>922284</t>
  </si>
  <si>
    <t>NEXPLANON 68 MG IMPLANT</t>
  </si>
  <si>
    <t>IMPLANON 68MG IMPLANT 1</t>
  </si>
  <si>
    <t>922057</t>
  </si>
  <si>
    <t>AZOPT 10 MG/ML COLLYRE FLACON 5 ML</t>
  </si>
  <si>
    <t>AZOPT 10MG/ML COLLYRE FL 5ML 1/5 ML</t>
  </si>
  <si>
    <t>921165</t>
  </si>
  <si>
    <t>FLIXOTIDE DISKUS 250MCG PDRE INHALATIO</t>
  </si>
  <si>
    <t>FLIXOTIDE DISKUS 250 MICROG PDR INH 60</t>
  </si>
  <si>
    <t>913402</t>
  </si>
  <si>
    <t>ULTRAVIST 300 FLACON 100 ML SOLUTION INJECTABLE</t>
  </si>
  <si>
    <t>ULTRAVIST 300 SOL INJ FL 100ML 1/100 ML</t>
  </si>
  <si>
    <t>901031</t>
  </si>
  <si>
    <t>BETADINE 10% BAIN DE BOUCHE SOLUTION125ML</t>
  </si>
  <si>
    <t>BETADINE BAIN DE BOUCHE 125 ML FLACON</t>
  </si>
  <si>
    <t>922534</t>
  </si>
  <si>
    <t>SERETIDE 250 MCG/50 MCG DISKUSPOUDRE POUR INHALATION</t>
  </si>
  <si>
    <t>Nombre de références de formes sèches robotisables &gt; 600 UCD/an</t>
  </si>
  <si>
    <t xml:space="preserve">Nombre de références de formes sèches robotisables </t>
  </si>
  <si>
    <t>STALEVO 50/12.5</t>
  </si>
  <si>
    <t>14444</t>
  </si>
  <si>
    <t>IKARAN LP5 MG</t>
  </si>
  <si>
    <t>10806</t>
  </si>
  <si>
    <t>HYDROCORTISONE</t>
  </si>
  <si>
    <t>HYDROCORTISONE ROUSS 10MG CPR 25</t>
  </si>
  <si>
    <t>10750</t>
  </si>
  <si>
    <t>LOXEN 20MG CP</t>
  </si>
  <si>
    <t>10874</t>
  </si>
  <si>
    <t>PROFENID 100MG</t>
  </si>
  <si>
    <t>138</t>
  </si>
  <si>
    <t>EXELON 4.5MG</t>
  </si>
  <si>
    <t>11431</t>
  </si>
  <si>
    <t>MONICOR LP 60 M</t>
  </si>
  <si>
    <t>MONICOR LP 60MG GELULE 30</t>
  </si>
  <si>
    <t>13992</t>
  </si>
  <si>
    <t>REMINYL 8 MG LP</t>
  </si>
  <si>
    <t>13367</t>
  </si>
  <si>
    <t>NEOMERCAZOLE 5</t>
  </si>
  <si>
    <t>NEO MERCAZOLE 5MG CPR 50</t>
  </si>
  <si>
    <t>13536</t>
  </si>
  <si>
    <t>TRILEPTAL 300 M</t>
  </si>
  <si>
    <t>13995</t>
  </si>
  <si>
    <t>REMINYL 24MG LP</t>
  </si>
  <si>
    <t>13265</t>
  </si>
  <si>
    <t>LAROXYL 25MG CP</t>
  </si>
  <si>
    <t>LAROXYL ROCHE 25MG CPR 60</t>
  </si>
  <si>
    <t>11130</t>
  </si>
  <si>
    <t>FUCIDINE 250 MG</t>
  </si>
  <si>
    <t>FUCIDINE 250MG CPR 10</t>
  </si>
  <si>
    <t>3521</t>
  </si>
  <si>
    <t>3225</t>
  </si>
  <si>
    <t>3242</t>
  </si>
  <si>
    <t>3421</t>
  </si>
  <si>
    <t>3321</t>
  </si>
  <si>
    <t>3122</t>
  </si>
  <si>
    <t>3141</t>
  </si>
  <si>
    <t>3244</t>
  </si>
  <si>
    <t>3332</t>
  </si>
  <si>
    <t>3241</t>
  </si>
  <si>
    <t>3228</t>
  </si>
  <si>
    <t>3522</t>
  </si>
  <si>
    <t>3665</t>
  </si>
  <si>
    <t>3341</t>
  </si>
  <si>
    <t>3350</t>
  </si>
  <si>
    <t>5421</t>
  </si>
  <si>
    <t>5302</t>
  </si>
  <si>
    <t>5273</t>
  </si>
  <si>
    <t>5311</t>
  </si>
  <si>
    <t>3524</t>
  </si>
  <si>
    <t>3548</t>
  </si>
  <si>
    <t>Cumul des nbres d'unités dispensées en 2011</t>
  </si>
  <si>
    <t>% cumulé des nbres d'unités dispensées en 2011</t>
  </si>
  <si>
    <t>Total</t>
  </si>
  <si>
    <t>N°</t>
  </si>
  <si>
    <t>Formes orales sèches friables dispensées en 2011</t>
  </si>
  <si>
    <t>3121</t>
  </si>
  <si>
    <t>Formes sachets dispensées en 2011</t>
  </si>
  <si>
    <t>3423</t>
  </si>
  <si>
    <t>Formes buvables dispensées en 2011 (en UCD)</t>
  </si>
  <si>
    <t>3343</t>
  </si>
  <si>
    <t>Formes injectables petits volumes dispensées en 2011</t>
  </si>
  <si>
    <t>Autres formes dispensées en 2011</t>
  </si>
  <si>
    <t>3143</t>
  </si>
  <si>
    <t>3344</t>
  </si>
  <si>
    <t>3346</t>
  </si>
  <si>
    <t>3324</t>
  </si>
  <si>
    <t>3547</t>
  </si>
  <si>
    <t>3226</t>
  </si>
  <si>
    <t>3243</t>
  </si>
  <si>
    <t>5219</t>
  </si>
  <si>
    <t>3546</t>
  </si>
  <si>
    <t>5212</t>
  </si>
  <si>
    <t>3542</t>
  </si>
  <si>
    <t>3105</t>
  </si>
  <si>
    <t>3827</t>
  </si>
  <si>
    <t>3541</t>
  </si>
  <si>
    <t>3525</t>
  </si>
  <si>
    <t>3549</t>
  </si>
  <si>
    <t>Toutes formes dispensées en 2011</t>
  </si>
  <si>
    <t>% formes sèches robotisables</t>
  </si>
  <si>
    <t>% formes sèches friables</t>
  </si>
  <si>
    <t>% formes sachets</t>
  </si>
  <si>
    <t>% formes buvables</t>
  </si>
  <si>
    <t>% formes injectables petits volumes</t>
  </si>
  <si>
    <t>% autres formes</t>
  </si>
  <si>
    <t/>
  </si>
  <si>
    <t>Code Produit</t>
  </si>
  <si>
    <t>Libellé table Master</t>
  </si>
  <si>
    <t>902503</t>
  </si>
  <si>
    <t>DEPAMIDE 300 MG COMPRIME</t>
  </si>
  <si>
    <t>DEPAMIDE 300MG CPR 30</t>
  </si>
  <si>
    <t>908372</t>
  </si>
  <si>
    <t>SERESTA 50 MG COMPRIMEconditionnement dose unitaire</t>
  </si>
  <si>
    <t>SERESTA 50MG CPR 20</t>
  </si>
  <si>
    <t>905369</t>
  </si>
  <si>
    <t>LEPTICUR 10 MG COMPRIME</t>
  </si>
  <si>
    <t>LEPTICUR 10MG CPR 30</t>
  </si>
  <si>
    <t>906775</t>
  </si>
  <si>
    <t>PARKINANE LP 5 MG GELULE</t>
  </si>
  <si>
    <t>PARKINANE LP 5MG GELULE 20</t>
  </si>
  <si>
    <t>922269</t>
  </si>
  <si>
    <t>CLOZAPINE MYLAN 100 MG COMPRIME</t>
  </si>
  <si>
    <t>CLOZAPINE MYL 100MG CPR 14</t>
  </si>
  <si>
    <t>921884</t>
  </si>
  <si>
    <t>DEPAKOTE 500 MG COMPRIME</t>
  </si>
  <si>
    <t>DEPAKOTE 500MG CPR 60</t>
  </si>
  <si>
    <t>908071</t>
  </si>
  <si>
    <t>RIVOTRIL 2 MG COMPRIME</t>
  </si>
  <si>
    <t>RIVOTRIL 2MG CPR 40</t>
  </si>
  <si>
    <t>923909</t>
  </si>
  <si>
    <t>DOLIPRANE 1 G COMPRIME</t>
  </si>
  <si>
    <t>DOLIPRANE 1G CPR 8</t>
  </si>
  <si>
    <t>928291</t>
  </si>
  <si>
    <t>VALPROATE DE SODIUM ARROW L.P. 500 MGCOMPRIME</t>
  </si>
  <si>
    <t>VALPROATE NA ARW LP 500MG CPR 30</t>
  </si>
  <si>
    <t>912584</t>
  </si>
  <si>
    <t>TERCIAN 25 MG COMPRIME</t>
  </si>
  <si>
    <t>TERCIAN 25MG CPR 30</t>
  </si>
  <si>
    <t>908886</t>
  </si>
  <si>
    <t>SULFARLEM S 25 MG COMPRIME</t>
  </si>
  <si>
    <t>SULFARLEM S 25MG CPR 60</t>
  </si>
  <si>
    <t>904312</t>
  </si>
  <si>
    <t>HEPT-A-MYL 187.8 MG COMPRIMES</t>
  </si>
  <si>
    <t>HEPT A MYL CP</t>
  </si>
  <si>
    <t>900780</t>
  </si>
  <si>
    <t>ATARAX 100 MG COMPRIMES SECABLES</t>
  </si>
  <si>
    <t>ATARAX 100MG CPR 30</t>
  </si>
  <si>
    <t>909112</t>
  </si>
  <si>
    <t>TERALITHE 250 MG COMPRIME</t>
  </si>
  <si>
    <t>TERALITHE 250MG CPR 100</t>
  </si>
  <si>
    <t>921019</t>
  </si>
  <si>
    <t>SOLIAN 400 MG COMPRIME</t>
  </si>
  <si>
    <t>SOLIAN 400MG CPR 30</t>
  </si>
  <si>
    <t>900781</t>
  </si>
  <si>
    <t>ATARAX 25 MG COMPRIMES SECABLES</t>
  </si>
  <si>
    <t>ATARAX 25MG CPR 30</t>
  </si>
  <si>
    <t>913291</t>
  </si>
  <si>
    <t>AOTAL 333 MG COMPRIMES</t>
  </si>
  <si>
    <t>AOTAL 333MG CPR 60</t>
  </si>
  <si>
    <t>911912</t>
  </si>
  <si>
    <t>IMOVANE 7,5 MG COMPRIME</t>
  </si>
  <si>
    <t>IMOVANE 7,5MG CPR 5</t>
  </si>
  <si>
    <t>919059</t>
  </si>
  <si>
    <t>LOXAPAC 100 MG COMPRIME</t>
  </si>
  <si>
    <t>LOXAPAC 100MG CPR 30</t>
  </si>
  <si>
    <t>919961</t>
  </si>
  <si>
    <t>DOLIPRANE 500 MG GELULE</t>
  </si>
  <si>
    <t>DOLIPRANE 500MG GELULE 16</t>
  </si>
  <si>
    <t>904150</t>
  </si>
  <si>
    <t>HALDOL 5 MG COMPRIME</t>
  </si>
  <si>
    <t>HALDOL 5MG CPR 30</t>
  </si>
  <si>
    <t>909114</t>
  </si>
  <si>
    <t>TERCIAN 100 MG COMPRIME</t>
  </si>
  <si>
    <t>TERCIAN 100MG CPR 25</t>
  </si>
  <si>
    <t>912603</t>
  </si>
  <si>
    <t>CLOPIXOL 25 MG COMPRIME</t>
  </si>
  <si>
    <t>CLOPIXOL 25MG CPR 30</t>
  </si>
  <si>
    <t>927865</t>
  </si>
  <si>
    <t>VITAMINE B1 B6 BAYER 250MG/35MG COMPRIME STOP JC 01 MARS 2012</t>
  </si>
  <si>
    <t>VITAMINE B1 B6 CPR</t>
  </si>
  <si>
    <t>905517</t>
  </si>
  <si>
    <t>LOXAPAC 50 MG COMPRIME</t>
  </si>
  <si>
    <t>LOXAPAC 50MG CPR 30</t>
  </si>
  <si>
    <t>928456</t>
  </si>
  <si>
    <t>RISPERDALORO 4 MG COMPRIME</t>
  </si>
  <si>
    <t>RISPERDALORO 4MG CPR 28</t>
  </si>
  <si>
    <t>921883</t>
  </si>
  <si>
    <t>DEPAKOTE 250 MG COMPRIME</t>
  </si>
  <si>
    <t>DEPAKOTE 250MG CPR 30</t>
  </si>
  <si>
    <t>908371</t>
  </si>
  <si>
    <t>SERESTA 10 MG COMPRIME</t>
  </si>
  <si>
    <t>SERESTA 10MG CPR 30</t>
  </si>
  <si>
    <t>916931</t>
  </si>
  <si>
    <t>TERALITHE LP 400 MG COMPRIME</t>
  </si>
  <si>
    <t>TERALITHE LP 400MG CPR 60</t>
  </si>
  <si>
    <t>927372</t>
  </si>
  <si>
    <t>ALPRAZOLAM ARROW 0,50 MG COMPRIME</t>
  </si>
  <si>
    <t>ALPRAZOLAM ARW 0,50MG CPR 30</t>
  </si>
  <si>
    <t>905516</t>
  </si>
  <si>
    <t>LOXAPAC 25 MG COMPRIME</t>
  </si>
  <si>
    <t>LOXAPAC 25MG CPR 30</t>
  </si>
  <si>
    <t>906411</t>
  </si>
  <si>
    <t>NOZINAN 100 MG COMPRIME</t>
  </si>
  <si>
    <t>NOZINAN 100MG CPR 20</t>
  </si>
  <si>
    <t>921327</t>
  </si>
  <si>
    <t>PARIET 20 MG COMPRIME</t>
  </si>
  <si>
    <t>PARIET 20MG CPR 14</t>
  </si>
  <si>
    <t>919622</t>
  </si>
  <si>
    <t>RISPERDAL 4 MG COMPRIMEstop jc 07/2011 voir orodisp</t>
  </si>
  <si>
    <t>RISPERDAL 4MG CPR 30</t>
  </si>
  <si>
    <t>926003</t>
  </si>
  <si>
    <t>ZOLPIDEM ARROW 10mg COMPRIME</t>
  </si>
  <si>
    <t>ZOLPIDEM ARW 10MG CPR 14</t>
  </si>
  <si>
    <t>926977</t>
  </si>
  <si>
    <t>BACLOFENE WINTHROP 10 MG COMP</t>
  </si>
  <si>
    <t>BACLOFENE WTR 10MG CPR 30</t>
  </si>
  <si>
    <t>913493</t>
  </si>
  <si>
    <t>TEGRETOL LP 400 MG COMPRIME</t>
  </si>
  <si>
    <t>TEGRETOL LP 400MG CPR 30</t>
  </si>
  <si>
    <t>906412</t>
  </si>
  <si>
    <t>NOZINAN 25 MG COMPRIME</t>
  </si>
  <si>
    <t>NOZINAN 25MG CPR 20</t>
  </si>
  <si>
    <t>922597</t>
  </si>
  <si>
    <t>KEPPRA 500MG COMPRIME</t>
  </si>
  <si>
    <t>KEPPRA 500MG CPR 60</t>
  </si>
  <si>
    <t>909726</t>
  </si>
  <si>
    <t>VALIUM 10MG COMPRIME</t>
  </si>
  <si>
    <t>VALIUM ROCHE 10MG CPR 30</t>
  </si>
  <si>
    <t>921147</t>
  </si>
  <si>
    <t>NORSET 15 MG COMPRIME</t>
  </si>
  <si>
    <t>NORSET 15MG CPR 30</t>
  </si>
  <si>
    <t>912845</t>
  </si>
  <si>
    <t>SOLIAN 200 MG COMPRIME</t>
  </si>
  <si>
    <t>SOLIAN 200MG CPR 60</t>
  </si>
  <si>
    <t>924084</t>
  </si>
  <si>
    <t>SEROPLEX 10 MG COMPRIME</t>
  </si>
  <si>
    <t>SEROPLEX 10MG CPR 28</t>
  </si>
  <si>
    <t>921708</t>
  </si>
  <si>
    <t>PARIET 10 MG COMPRIME</t>
  </si>
  <si>
    <t>PARIET 10MG CPR 14</t>
  </si>
  <si>
    <t>923452</t>
  </si>
  <si>
    <t>IBUPROFENE ARROW 200mg cp enr</t>
  </si>
  <si>
    <t>IBUPROFENE ARW 200MG CPR ENR 30</t>
  </si>
  <si>
    <t>927301</t>
  </si>
  <si>
    <t>SEROPLEX 20 MG COMPRIME</t>
  </si>
  <si>
    <t>SEROPLEX 20MG CPR 28</t>
  </si>
  <si>
    <t>932268</t>
  </si>
  <si>
    <t>VENLAFAXINE ARROW LP 75 MG GELULE</t>
  </si>
  <si>
    <t>VENLAFAXINE ARW LP 75MG GELULE 30</t>
  </si>
  <si>
    <t>927371</t>
  </si>
  <si>
    <t>ALPRAZOLAM ARROW 0,25 MG COMPRIME</t>
  </si>
  <si>
    <t>ALPRAZOLAM ARW 0,25MG CPR 30</t>
  </si>
  <si>
    <t>928454</t>
  </si>
  <si>
    <t>RISPERDALORO 2 MG COMPRIME</t>
  </si>
  <si>
    <t>RISPERDALORO 2MG CPR 28</t>
  </si>
  <si>
    <t>908706</t>
  </si>
  <si>
    <t>SPECIAFOLDINE 5 MG COMPRIME</t>
  </si>
  <si>
    <t>SPECIAFOLDINE 5MG CPR 20</t>
  </si>
  <si>
    <t>926857</t>
  </si>
  <si>
    <t>TRANXENE 20 MG GELULE</t>
  </si>
  <si>
    <t>TRANXENE 20MG GELULE 28</t>
  </si>
  <si>
    <t>929427</t>
  </si>
  <si>
    <t>NICOTINELL MENTHE 2 MG COMP A SUCER</t>
  </si>
  <si>
    <t>NICOTINELL 2MG CPR MENT SS SUCRE 36</t>
  </si>
  <si>
    <t>934368</t>
  </si>
  <si>
    <t>PRAZEPAM EG 10 MG COMPRIME</t>
  </si>
  <si>
    <t>922986</t>
  </si>
  <si>
    <t>GLUCOPHAGE 1000 MG COMPRIME</t>
  </si>
  <si>
    <t>GLUCOPHAGE 1000MG CPR 30</t>
  </si>
  <si>
    <t>915550</t>
  </si>
  <si>
    <t>TARDYFERON 80 MG COMPRIME</t>
  </si>
  <si>
    <t>TARDYFERON 80MG CPR 30</t>
  </si>
  <si>
    <t>905794</t>
  </si>
  <si>
    <t>COTAREG 160MG/12,5MG CPR 28</t>
  </si>
  <si>
    <t>930011</t>
  </si>
  <si>
    <t>GABAPENTINE EG 300MG GELULE</t>
  </si>
  <si>
    <t>GABAPENTINE EG 300MG GELULE 90</t>
  </si>
  <si>
    <t>918359</t>
  </si>
  <si>
    <t>JOSIR LP 0.4 MG GELULE</t>
  </si>
  <si>
    <t>JOSIR LP 0,4MG GELULE 30</t>
  </si>
  <si>
    <t>929157</t>
  </si>
  <si>
    <t>DOXYCYCLINE SANDOZ 100MG COMPRIME SEC</t>
  </si>
  <si>
    <t>DOXYCYCLINE SDZ 100MG CPR 5</t>
  </si>
  <si>
    <t>920614</t>
  </si>
  <si>
    <t>CONTRAMAL LP 200 MG COMPRIME</t>
  </si>
  <si>
    <t>CONTRAMAL LP 200MG CPR 30</t>
  </si>
  <si>
    <t>902205</t>
  </si>
  <si>
    <t>CORDARONE 200 MG COMPRIME SECABLE</t>
  </si>
  <si>
    <t>CORDARONE 200MG CPR 30</t>
  </si>
  <si>
    <t>924682</t>
  </si>
  <si>
    <t>FLECAINE LP 150 MG GELULE</t>
  </si>
  <si>
    <t>FLECAINE LP 150MG GELULE 30</t>
  </si>
  <si>
    <t>921790</t>
  </si>
  <si>
    <t>LEVOTHYROX 175 MCG COMPRIME</t>
  </si>
  <si>
    <t>LEVOTHYROXINE BGA 175MCG CPR</t>
  </si>
  <si>
    <t>922099</t>
  </si>
  <si>
    <t>TRIMETAZIDINE EG 20 MG COMPRIMESTOP JC 03/2011</t>
  </si>
  <si>
    <t>TRIMETAZIDINE EG 20MG CPR 60</t>
  </si>
  <si>
    <t>914009</t>
  </si>
  <si>
    <t>MERCILON COMPRIMES</t>
  </si>
  <si>
    <t>MERCILON 150/20MCG CPR</t>
  </si>
  <si>
    <t>920768</t>
  </si>
  <si>
    <t>MICARDIS 40 MG COMPRIME</t>
  </si>
  <si>
    <t>MICARDIS 40MG CPR 28</t>
  </si>
  <si>
    <t>920946</t>
  </si>
  <si>
    <t>TAVANIC 500 MG COMPRIME PELLICULE SECA</t>
  </si>
  <si>
    <t>TAVANIC 500MG CPR 5</t>
  </si>
  <si>
    <t>927328</t>
  </si>
  <si>
    <t>TRIMEBUTINE SANDOZ 100 MG COMPRIME</t>
  </si>
  <si>
    <t>TRIMEBUTINE SDZ 100MG CPR 30</t>
  </si>
  <si>
    <t>909728</t>
  </si>
  <si>
    <t>VALIUM 2MG COMP</t>
  </si>
  <si>
    <t>VALIUM ROCHE 2MG CPR 40</t>
  </si>
  <si>
    <t>914428</t>
  </si>
  <si>
    <t>CORTANCYL 20 MG COMPRIMESPRESENTATION UNITAIRE</t>
  </si>
  <si>
    <t>CORTANCYL 20MG CPR 20</t>
  </si>
  <si>
    <t>934832</t>
  </si>
  <si>
    <t>LERCANIDIPINE EG 20 MG COMPRIME</t>
  </si>
  <si>
    <t>931110</t>
  </si>
  <si>
    <t>TERBINAFINE ACTAVIS 250 MG COMPRIME</t>
  </si>
  <si>
    <t>TERBINAFINE ACT 250MG CPR 28</t>
  </si>
  <si>
    <t>925841</t>
  </si>
  <si>
    <t>OMEPRAZOLE SANDOZ 20 MG GELULEGASTRORESISTANTE</t>
  </si>
  <si>
    <t>OMEPRAZOLE GNR 20MG GELULE  7</t>
  </si>
  <si>
    <t>920839</t>
  </si>
  <si>
    <t>ACTISKENAN 10 MG GELULE</t>
  </si>
  <si>
    <t>ACTISKENAN 10MG GELULE 14</t>
  </si>
  <si>
    <t>922482</t>
  </si>
  <si>
    <t>ATENOLOL EG 50 MG COMPRIME</t>
  </si>
  <si>
    <t>ATENOLOL EG 50MG CPR 28</t>
  </si>
  <si>
    <t>930009</t>
  </si>
  <si>
    <t>GABAPENTINE EG 400 MG GELULE</t>
  </si>
  <si>
    <t>906563</t>
  </si>
  <si>
    <t>ORAP 1 MG COMPRIME</t>
  </si>
  <si>
    <t>910394</t>
  </si>
  <si>
    <t>ZYLORIC 200 MG COMPRIME</t>
  </si>
  <si>
    <t>ZYLORIC 200MG CPR 28</t>
  </si>
  <si>
    <t>924403</t>
  </si>
  <si>
    <t>ZONEGRAN 100 MG GELULE</t>
  </si>
  <si>
    <t>ZONEGRAN 100MG GELULE 56</t>
  </si>
  <si>
    <t>911931</t>
  </si>
  <si>
    <t>DETENSIEL 10 MG COMPRIME</t>
  </si>
  <si>
    <t>DETENSIEL 10MG CPR 28</t>
  </si>
  <si>
    <t>922351</t>
  </si>
  <si>
    <t>FENOFIBRATE EG 67 mg gelule</t>
  </si>
  <si>
    <t>FENOFIBRATE EG 67MG GELULE 60</t>
  </si>
  <si>
    <t>931435</t>
  </si>
  <si>
    <t>RASILEZ 150MG COMPRIME</t>
  </si>
  <si>
    <t>RASILEZ 150MG</t>
  </si>
  <si>
    <t>918214</t>
  </si>
  <si>
    <t>CELLCEPT 500 MG COMPRIMES PELLICULES</t>
  </si>
  <si>
    <t>CELLCEPT 500MG CPR 50</t>
  </si>
  <si>
    <t>922691</t>
  </si>
  <si>
    <t>SOTALOL EG 80 MG COMPRIME</t>
  </si>
  <si>
    <t>SOTALOL EG 80MG CPR 30</t>
  </si>
  <si>
    <t>917330</t>
  </si>
  <si>
    <t>ETS 1</t>
  </si>
  <si>
    <t>ETS 2</t>
  </si>
  <si>
    <t>ETS 3</t>
  </si>
  <si>
    <r>
      <t>Remarques</t>
    </r>
    <r>
      <rPr>
        <sz val="10"/>
        <rFont val="Arial"/>
        <family val="0"/>
      </rPr>
      <t xml:space="preserve"> :
</t>
    </r>
    <r>
      <rPr>
        <sz val="8"/>
        <rFont val="Arial"/>
        <family val="2"/>
      </rPr>
      <t>- En ne prenant en compte que les consommations des unités cliniques et après avoir soustrait les médicaments "si besoins" (270.000 UCD rien que pour les antalgiques), les 3 établissements totalisaient en 2011, 2.900.000 unités de formes orales sèches robotisables.
- A raison de 40 sachets produits par minutes, 4 heures par jour de production, et 250 jours de production par an, un robot DIN formes sèches peut conditionner 2.400.000 doses à administrer par an.
- La part des gouttes buvables est largement sous-estimée par la calcul en nombre d'UCD dispensées. En effet, les flacons de solutions buvables étant multidoses, il conviendrait d'estimer à la posologie usuelle ou à la posologie maximale le nombre de doses contenues dans les flacons des spécialités concernées. Pour l'établissement 1, le nombre de doses de gouttes buvables à préparer pourrait être de 10 fois supérieur au nombre d'UCD, soit environ 200.000 doses (approximativement, 10 fois moins que les formes orales sèches robotisables.</t>
    </r>
  </si>
  <si>
    <t>UNITÉ A</t>
  </si>
  <si>
    <t>UNITÉ B</t>
  </si>
  <si>
    <t>02. Classement des UF en % des différentes formes galéniques</t>
  </si>
  <si>
    <t>DEPAKINE SOL BU</t>
  </si>
  <si>
    <t>10980</t>
  </si>
  <si>
    <t>LOXAPAC SOLU BU</t>
  </si>
  <si>
    <t>LOXAPAC 25MG/ML SOL BUV FL 60ML</t>
  </si>
  <si>
    <t>11213</t>
  </si>
  <si>
    <t>DIPIPERON 40MG</t>
  </si>
  <si>
    <t>11249</t>
  </si>
  <si>
    <t>RIVOTRIL GOUTTE</t>
  </si>
  <si>
    <t>10853</t>
  </si>
  <si>
    <t>EXACYL 1G SOL B</t>
  </si>
  <si>
    <t>10845</t>
  </si>
  <si>
    <t>THERALENE GTTE</t>
  </si>
  <si>
    <t>2323</t>
  </si>
  <si>
    <t>TEGRETOL SUSP</t>
  </si>
  <si>
    <t>47</t>
  </si>
  <si>
    <t>VALIUM GTTE 1%</t>
  </si>
  <si>
    <t>11405</t>
  </si>
  <si>
    <t>LAROXYL GOUTTES</t>
  </si>
  <si>
    <t>10803</t>
  </si>
  <si>
    <t>HALDOL 2MG/ML S</t>
  </si>
  <si>
    <t>10842</t>
  </si>
  <si>
    <t>SURMONTIL GTTE</t>
  </si>
  <si>
    <t>13160</t>
  </si>
  <si>
    <t>FLUANXOL 4% SOL</t>
  </si>
  <si>
    <t>10742</t>
  </si>
  <si>
    <t>TOXICARB 250 ML</t>
  </si>
  <si>
    <t>11103</t>
  </si>
  <si>
    <t>MICROPAQ SCAN 1</t>
  </si>
  <si>
    <t>MICROPAQUE SCANNER SUSP BUV 1/150 ML</t>
  </si>
  <si>
    <t>10822</t>
  </si>
  <si>
    <t>NOZINAN GOUTTES</t>
  </si>
  <si>
    <t>DOLIPRANE 500CP</t>
  </si>
  <si>
    <t>923940</t>
  </si>
  <si>
    <t>IXPRIM CP</t>
  </si>
  <si>
    <t>ZALDIAR 37,5MG/325MG CPR 20</t>
  </si>
  <si>
    <t>LASILIX 40 CP</t>
  </si>
  <si>
    <t>ALPRAZOLAM 0,25</t>
  </si>
  <si>
    <t>DEPAMIDE</t>
  </si>
  <si>
    <t>DIFFU K 600MG</t>
  </si>
  <si>
    <t>IMOVANE 7,5</t>
  </si>
  <si>
    <t>PARIET 20MG</t>
  </si>
  <si>
    <t>TIAPRIDAL CPR</t>
  </si>
  <si>
    <t>TERCIAN  25 CP</t>
  </si>
  <si>
    <t>DIAMICRON LM 30</t>
  </si>
  <si>
    <t>905986</t>
  </si>
  <si>
    <t>DOMPERIDONE CP</t>
  </si>
  <si>
    <t>MOTILIUM 10MG CPR 40</t>
  </si>
  <si>
    <t>ATARAX  25 CP</t>
  </si>
  <si>
    <t>PLAVIX 75 CP</t>
  </si>
  <si>
    <t>TRIATEC  5MG</t>
  </si>
  <si>
    <t>ALPRAZOLAM 0,50</t>
  </si>
  <si>
    <t>ZOLPIDEM 10 CP</t>
  </si>
  <si>
    <t>DRIPTANE CP</t>
  </si>
  <si>
    <t>DEPAKOTE 500 CP</t>
  </si>
  <si>
    <t>AMLOR  5 GEL</t>
  </si>
  <si>
    <t>TRIATEC  2,5</t>
  </si>
  <si>
    <t>EQUANIL 400 CP</t>
  </si>
  <si>
    <t>VALPROATE LP500</t>
  </si>
  <si>
    <t>PARKINANE LP 5</t>
  </si>
  <si>
    <t>TRIMEBUTINE CP</t>
  </si>
  <si>
    <t>VASTAREL 35 LM</t>
  </si>
  <si>
    <t>TARDYFERON 80</t>
  </si>
  <si>
    <t>LASILIX 20 CP</t>
  </si>
  <si>
    <t>HALDOL  1 CP</t>
  </si>
  <si>
    <t>BACLOFENE COMP</t>
  </si>
  <si>
    <t>PAROXETINE 20</t>
  </si>
  <si>
    <t>SEROPRAM 20 CP</t>
  </si>
  <si>
    <t>RISPERDAL 1 CP</t>
  </si>
  <si>
    <t>926018</t>
  </si>
  <si>
    <t>VENLAFAXLP 75</t>
  </si>
  <si>
    <t>EFFEXOR LP 75MG GELULE 30</t>
  </si>
  <si>
    <t>PREVISCAN 20 CP</t>
  </si>
  <si>
    <t>TAHOR 20 CP</t>
  </si>
  <si>
    <t>921658</t>
  </si>
  <si>
    <t>MECIR LP 0,4</t>
  </si>
  <si>
    <t>XATRAL LP 10MG CPR 30</t>
  </si>
  <si>
    <t>NORSET 15 CP</t>
  </si>
  <si>
    <t>LEPTICUR 10 CP</t>
  </si>
  <si>
    <t>913768</t>
  </si>
  <si>
    <t>PROZAC 20 CP</t>
  </si>
  <si>
    <t>PROZAC 20MG GELULE 14</t>
  </si>
  <si>
    <t>SINGULAIR 10</t>
  </si>
  <si>
    <t>926130</t>
  </si>
  <si>
    <t>TRIATEC  1,25</t>
  </si>
  <si>
    <t>EQUANIL 250 CP</t>
  </si>
  <si>
    <t>TAHOR 40 CP</t>
  </si>
  <si>
    <t>GLUCOPHAGE  850</t>
  </si>
  <si>
    <t>RISPERDAL 4 CP</t>
  </si>
  <si>
    <t>LEVETIRACE  500</t>
  </si>
  <si>
    <t>ALDACTONE 25</t>
  </si>
  <si>
    <t>BISOCE 1,25</t>
  </si>
  <si>
    <t>LOXEN 50  GEL</t>
  </si>
  <si>
    <t>MODOPAR  62,5</t>
  </si>
  <si>
    <t>TERCIAN 100 CP</t>
  </si>
  <si>
    <t>SPECIAFOLDINE</t>
  </si>
  <si>
    <t>914485</t>
  </si>
  <si>
    <t>DISCOTRINE  5</t>
  </si>
  <si>
    <t>PHOSPHALUGEL 540MG CPR 36</t>
  </si>
  <si>
    <t>TAREG  80</t>
  </si>
  <si>
    <t>SEROPLEX 10</t>
  </si>
  <si>
    <t>LEXOMIL 6MG</t>
  </si>
  <si>
    <t>HALDOL  5 CP</t>
  </si>
  <si>
    <t>906236</t>
  </si>
  <si>
    <t>NEULEPTIL 10 GE</t>
  </si>
  <si>
    <t>NEULEPTIL 10MG GELULE 50</t>
  </si>
  <si>
    <t>BISOCE 5MG</t>
  </si>
  <si>
    <t>CADUET 10MG/10MG COMPRIME</t>
  </si>
  <si>
    <t>SERESTA 50 CP</t>
  </si>
  <si>
    <t>LOXAPAC  50 CP</t>
  </si>
  <si>
    <t>AMLOR 10</t>
  </si>
  <si>
    <t>ADANCOR 10MG CP</t>
  </si>
  <si>
    <t>ALDACTONE 50</t>
  </si>
  <si>
    <t>TRIVASTAL LP 50</t>
  </si>
  <si>
    <t>RISPERDAL 2 CP</t>
  </si>
  <si>
    <t>PARKINANE LP 2</t>
  </si>
  <si>
    <t>917076</t>
  </si>
  <si>
    <t>NEURONTIN 300MG GELULE 90</t>
  </si>
  <si>
    <t>ATENOLOL  50</t>
  </si>
  <si>
    <t>BISOCE 2,5</t>
  </si>
  <si>
    <t>IMOVANE 3,75</t>
  </si>
  <si>
    <t>STABLON CP</t>
  </si>
  <si>
    <t>LEVOTHYROX  75</t>
  </si>
  <si>
    <t>CONTRAMAL 50</t>
  </si>
  <si>
    <t>LEVOTHYROX 100</t>
  </si>
  <si>
    <t>DAONIL 5 MG CPR</t>
  </si>
  <si>
    <t>927302</t>
  </si>
  <si>
    <t>SEROPLEX  5</t>
  </si>
  <si>
    <t>ARKOLAMYL 5 MG</t>
  </si>
  <si>
    <t>ZYLORIC 100 CP</t>
  </si>
  <si>
    <t>919434</t>
  </si>
  <si>
    <t>HEMIGOXINE0.125</t>
  </si>
  <si>
    <t>904986</t>
  </si>
  <si>
    <t>LAROXYL 25 CP</t>
  </si>
  <si>
    <t>FLUDEX LP 1,5MG</t>
  </si>
  <si>
    <t>VIT B1B6 CP</t>
  </si>
  <si>
    <t>VITAMINES B1 B6 BAY CPR</t>
  </si>
  <si>
    <t>SULFARLEM S25</t>
  </si>
  <si>
    <t>LOXAPAC  25 CP</t>
  </si>
  <si>
    <t>DAFLON 500 CP</t>
  </si>
  <si>
    <t>927188</t>
  </si>
  <si>
    <t>RISPERDAL 0,5</t>
  </si>
  <si>
    <t>915581</t>
  </si>
  <si>
    <t>FINASTERIDE 5</t>
  </si>
  <si>
    <t>CREON 25000</t>
  </si>
  <si>
    <t>905838</t>
  </si>
  <si>
    <t>MESTINON 60MG</t>
  </si>
  <si>
    <t>MESTINON 60MG CPR 20</t>
  </si>
  <si>
    <t>ARKOLAMYL 10 MG</t>
  </si>
  <si>
    <t>PRAZEPAM 10 CP</t>
  </si>
  <si>
    <t>908679</t>
  </si>
  <si>
    <t>SPASFON CPR 30</t>
  </si>
  <si>
    <t>TAREG  40</t>
  </si>
  <si>
    <t>NOZINAN  25 CP</t>
  </si>
  <si>
    <t>CORVASAL 2 CP</t>
  </si>
  <si>
    <t>924816</t>
  </si>
  <si>
    <t>RENAGEL 800</t>
  </si>
  <si>
    <t>RENAGEL 800MG CPR 180</t>
  </si>
  <si>
    <t>RIVOTRIL 2 CP</t>
  </si>
  <si>
    <t>912365</t>
  </si>
  <si>
    <t>CORVASAL 4 CP</t>
  </si>
  <si>
    <t>CORVASAL 4MG CPR 30</t>
  </si>
  <si>
    <t>923180</t>
  </si>
  <si>
    <t>COTRIATEC</t>
  </si>
  <si>
    <t>COTRIATEC CPR 30</t>
  </si>
  <si>
    <t>COTAREG 80/12,5</t>
  </si>
  <si>
    <t>922764</t>
  </si>
  <si>
    <t>LEVETIRACE  250</t>
  </si>
  <si>
    <t>LEVOTHYROX  25</t>
  </si>
  <si>
    <t>907029</t>
  </si>
  <si>
    <t>PERISTALTINE</t>
  </si>
  <si>
    <t>PERISTALTINE 100MG CPR NSFP</t>
  </si>
  <si>
    <t>HYPERIUM COMP</t>
  </si>
  <si>
    <t>DETENSIEL 10 MG</t>
  </si>
  <si>
    <t>NOZINAN 100 CP</t>
  </si>
  <si>
    <t>SOLIAN 400 CP</t>
  </si>
  <si>
    <t>TEMESTA 1 CP</t>
  </si>
  <si>
    <t>925979</t>
  </si>
  <si>
    <t>STALEVO 100/25</t>
  </si>
  <si>
    <t>ALEPSAL 100</t>
  </si>
  <si>
    <t>TEGRETOL LP 400</t>
  </si>
  <si>
    <t>914663</t>
  </si>
  <si>
    <t>BI-TILDIEM 90</t>
  </si>
  <si>
    <t>BI TILDIEM LP 90MG CPR 28</t>
  </si>
  <si>
    <t>LEVOTHYROX 125</t>
  </si>
  <si>
    <t>ALDACTONE 75</t>
  </si>
  <si>
    <t>MIANSERINE 30</t>
  </si>
  <si>
    <t>PYOSTACINE 500</t>
  </si>
  <si>
    <t>TADENAN 50</t>
  </si>
  <si>
    <t>ZYLORIC 200 CP</t>
  </si>
  <si>
    <t>TAHOR 10 CP</t>
  </si>
  <si>
    <t>CONTRAMAL LP100</t>
  </si>
  <si>
    <t>SEROPLEX 20</t>
  </si>
  <si>
    <t>ALDALIX</t>
  </si>
  <si>
    <t>TERALITHE 250CP</t>
  </si>
  <si>
    <t>900672</t>
  </si>
  <si>
    <t>ARTANE 5</t>
  </si>
  <si>
    <t>NOROXINE 400 CP</t>
  </si>
  <si>
    <t>930888</t>
  </si>
  <si>
    <t>PRORACYL  50MG</t>
  </si>
  <si>
    <t>PRORACYL 50MG CPR 30</t>
  </si>
  <si>
    <t>MIANSERINE 10</t>
  </si>
  <si>
    <t>GUTRON 2,5MG</t>
  </si>
  <si>
    <t>SERTRALINE 50</t>
  </si>
  <si>
    <t>MEPRONIZINE CPR</t>
  </si>
  <si>
    <t>914429</t>
  </si>
  <si>
    <t>SABRIL 500</t>
  </si>
  <si>
    <t>SABRIL 500MG CPR 60</t>
  </si>
  <si>
    <t>LEVOTHYROX  50</t>
  </si>
  <si>
    <t>LOXEN 20 CP</t>
  </si>
  <si>
    <t>SERESTA 10 CP</t>
  </si>
  <si>
    <t>LOXAPAC 100 CP</t>
  </si>
  <si>
    <t>924845</t>
  </si>
  <si>
    <t>TRIATEC 10MG</t>
  </si>
  <si>
    <t>TRIATEC 10MG CPR 30</t>
  </si>
  <si>
    <t>TRANXENE 10 GE</t>
  </si>
  <si>
    <t>SECTRAL 200 CP</t>
  </si>
  <si>
    <t>VALIUM  5 CP</t>
  </si>
  <si>
    <t>917075</t>
  </si>
  <si>
    <t>TAREG 160</t>
  </si>
  <si>
    <t>ARKOLAMYL 20 MG</t>
  </si>
  <si>
    <t>VALIUM 10 CP</t>
  </si>
  <si>
    <t>SERC</t>
  </si>
  <si>
    <t>920398</t>
  </si>
  <si>
    <t>VENLAFAXLP 37,5</t>
  </si>
  <si>
    <t>900671</t>
  </si>
  <si>
    <t>ARTANE 2</t>
  </si>
  <si>
    <t>ARTANE 2MG CPR 50</t>
  </si>
  <si>
    <t>909329</t>
  </si>
  <si>
    <t>METHADONE AP-HP 5MG/3,75ML SIROP 1/3,75 ML</t>
  </si>
  <si>
    <t>907590</t>
  </si>
  <si>
    <t>PROCTOLOG CREME RECTALE TUBE 20Gplus agréé aux collectivités depuis le</t>
  </si>
  <si>
    <t>PROCTOLOG CREME RECTALE 1/20 G</t>
  </si>
  <si>
    <t>915990</t>
  </si>
  <si>
    <t>BRICANYL 5 MG/2 ML UNIDOSEINHALATION PAR NEBULISEUR</t>
  </si>
  <si>
    <t>BRICANYL 5MG/2ML SOL INHAL 50/2 ML</t>
  </si>
  <si>
    <t>918174</t>
  </si>
  <si>
    <t>CELLUVISC 4MG/0.4ML COLLYRE UNIDOSE</t>
  </si>
  <si>
    <t>CELLUVISC 1% COLLYRE UNIDOSE 30/,4 ML</t>
  </si>
  <si>
    <t>931729</t>
  </si>
  <si>
    <t>COSOPT COLLYRE UNIDOSES 0,2ML UNIDOSES</t>
  </si>
  <si>
    <t>COSOPT 20MG/5MG/ML COLLY UNID 0,2ML 60/,2 ML</t>
  </si>
  <si>
    <t>917803</t>
  </si>
  <si>
    <t>SODIUM CHLORURE 0,9% 250 ML ECOFLACSOLUTION ISOTONIQUE POUR PERFUSION</t>
  </si>
  <si>
    <t>SODIUM CHL BBM 0,9% INJ PE 250ML 1/250 ML</t>
  </si>
  <si>
    <t>917206</t>
  </si>
  <si>
    <t>PULMICORT 0,5MG/2ML SUSPENSIONINHALATION PAR NEBULISEUR</t>
  </si>
  <si>
    <t>PULMICORT 0,5MG/2ML SUSP INHAL 20/2 ML</t>
  </si>
  <si>
    <t>918943</t>
  </si>
  <si>
    <t>SODIUM CHLORURE 0.9 % 100 ML ECOFLACSOLUTION ISOTONIQUE POUR PERFUSION</t>
  </si>
  <si>
    <t>SODIUM CHL BBM 0,9% INJ PE 100ML 1/100 ML</t>
  </si>
  <si>
    <t>923704</t>
  </si>
  <si>
    <t>ELUDRIL COLLUTOIRE 55 ML</t>
  </si>
  <si>
    <t>ELUDRIL COLLUTOIRE</t>
  </si>
  <si>
    <t>922102</t>
  </si>
  <si>
    <t>VENTOLINE 5 MG/2,5 ML UNIDOSEINHALATION PAR NEBULISEUR</t>
  </si>
  <si>
    <t>VENTOLINE 5MG/2,5ML SOL INHAL 20/2,5 ML</t>
  </si>
  <si>
    <t>901034</t>
  </si>
  <si>
    <t>BETADINE GEL 10% TUBE 30G</t>
  </si>
  <si>
    <t>915263</t>
  </si>
  <si>
    <t>NICOPATCH 14 MG/24 HDISPOSITIF TRANSDERMIQUE 20 CM2</t>
  </si>
  <si>
    <t>NICOPATCH 14 mg/24 h, dispositif transdermique</t>
  </si>
  <si>
    <t>901057</t>
  </si>
  <si>
    <t>BETNEVAL POMMADE TUBE 10 G</t>
  </si>
  <si>
    <t>BETNEVAL 0,1% POMMADE TUBE 10G 1/10 G</t>
  </si>
  <si>
    <t>932180</t>
  </si>
  <si>
    <t>FUSIDATE DE SODIUM PIERRE FABRE 2%POMMADE TUBE 15 GR</t>
  </si>
  <si>
    <t>DIACUTIS 2% POMMADE GE 1/15 G</t>
  </si>
  <si>
    <t>917115</t>
  </si>
  <si>
    <t>EAU OXYGENEE 10 V 125 ML FLACON PLASTIQUE</t>
  </si>
  <si>
    <t>900825</t>
  </si>
  <si>
    <t>ATURGYL 0.005% SOL NASALE 15 ML</t>
  </si>
  <si>
    <t>ATURGYL 0,05% SOL NASALE 1/15 ML</t>
  </si>
  <si>
    <t>921209</t>
  </si>
  <si>
    <t>BETADINE 5% ALCOOLIQUE 125 ML</t>
  </si>
  <si>
    <t>BETADINE ALCOOLIQUE 5% 125ML</t>
  </si>
  <si>
    <t>915262</t>
  </si>
  <si>
    <t>NICOPATCH 7 MG/24 HDISPOSITIF TRANSDERMIQUE 10 CM2</t>
  </si>
  <si>
    <t>NICOPATCH 7 mg/24 h, dispositif transdermique</t>
  </si>
  <si>
    <t>900779</t>
  </si>
  <si>
    <t>ATARAX SIROP 200 ML</t>
  </si>
  <si>
    <t>ATARAX 0,2G/100ML SIROP FL 200ML 1/200 ML</t>
  </si>
  <si>
    <t>914484</t>
  </si>
  <si>
    <t>DISCOTRINE 5MG/24H DISP TRANSDERMIQUE</t>
  </si>
  <si>
    <t>DISCOTRINE 5MG/24H DISP TRANSDERM 30</t>
  </si>
  <si>
    <t>917207</t>
  </si>
  <si>
    <t>PULMICORT 1 MG/2ML SUSPENSIONINHALATION PAR NEBULISEUR</t>
  </si>
  <si>
    <t>PULMICORT 1MG/2ML SUSP INHAL 20/2 ML</t>
  </si>
  <si>
    <t>919376</t>
  </si>
  <si>
    <t>DUROGESIC 25 MCG / HDISPOSITIF TRANSDERMIQUE</t>
  </si>
  <si>
    <t>DUROGESIC 25MICROG/H DISP TRANSDERM 5</t>
  </si>
  <si>
    <t>924778</t>
  </si>
  <si>
    <t>IPRATROPIUM MERCK ADULTE 0.5MG 2MLINHALATION PAR NEBULISEUR</t>
  </si>
  <si>
    <t>IPRATROPIUM MYL 0,5MG/2ML AD INHAL 10/2 ML</t>
  </si>
  <si>
    <t>912977</t>
  </si>
  <si>
    <t>DOLIPRANE 1000 MG SUPPOSITOIREpérimé vu avec JC / commande Alliance</t>
  </si>
  <si>
    <t>DOLIPRANE 1G AD SUPPO 8</t>
  </si>
  <si>
    <t>910965</t>
  </si>
  <si>
    <t>DIPROSALIC POMMADE TUBE 30G</t>
  </si>
  <si>
    <t>DIPROSALIC POMMADE TUBE 30G 1/30 G</t>
  </si>
  <si>
    <t>920059</t>
  </si>
  <si>
    <t>BECLO RHINO 50µg SUSP PULV NASAL100 DOSES</t>
  </si>
  <si>
    <t>BECLO RHINO 50 MICROG SUSP NAS 100 1/26 ML</t>
  </si>
  <si>
    <t>925827</t>
  </si>
  <si>
    <t>MIFLONIL 400MCG POUDRE POUR INHALATION60 GELULES + INHALATEUR</t>
  </si>
  <si>
    <t>MIFLONIL 400 MICROG PDR INH GELULE 60</t>
  </si>
  <si>
    <t>900688</t>
  </si>
  <si>
    <t>ARTISIAL SOLUTION ENDOBUCCALE</t>
  </si>
  <si>
    <t>ARTISIAL SOL 1/100 ML</t>
  </si>
  <si>
    <t>920707</t>
  </si>
  <si>
    <t>PAROEX 300 ML SOLUTION</t>
  </si>
  <si>
    <t>PAROEX 0,12% SOL PR BDB FL 300ML 1/300 ML</t>
  </si>
  <si>
    <t>910963</t>
  </si>
  <si>
    <t>DIPROSALIC LOTION CUTANEE 30 g</t>
  </si>
  <si>
    <t>DIPROSALIC LOTION FL 30G 1/30 G</t>
  </si>
  <si>
    <t>900331</t>
  </si>
  <si>
    <t>ALOPLASTINE PATE 200 g</t>
  </si>
  <si>
    <t>917799</t>
  </si>
  <si>
    <t>Compte-tenu des "oubliés", les friables représentent en réalité 22 références et 42,000 UCD annuelles pour l'établissement 3</t>
  </si>
  <si>
    <t>(voir au bas de l'onglet "3 f sèches robot"</t>
  </si>
  <si>
    <t>PIRACETAM ARW 800MG CPR 45</t>
  </si>
  <si>
    <t>904947</t>
  </si>
  <si>
    <t>LACTEOL FORT GE</t>
  </si>
  <si>
    <t>LACTEOL 340 MG GELULE</t>
  </si>
  <si>
    <t>902396</t>
  </si>
  <si>
    <t>DANATROL</t>
  </si>
  <si>
    <t>DANATROL 200MG GELULE 40</t>
  </si>
  <si>
    <t>913021</t>
  </si>
  <si>
    <t>FLUCONAZOLE  50</t>
  </si>
  <si>
    <t>TRIFLUCAN 50MG GELULE 7</t>
  </si>
  <si>
    <t>CLOMIPRAMINE 10</t>
  </si>
  <si>
    <t>TIORFAN 100</t>
  </si>
  <si>
    <t>2</t>
  </si>
  <si>
    <t>THIOCOLCHICOSIDE ARW 4MG CPR 12</t>
  </si>
  <si>
    <t>914790</t>
  </si>
  <si>
    <t>CEFPODOXIME 100</t>
  </si>
  <si>
    <t>ORELOX 100MG CPR 10</t>
  </si>
  <si>
    <t>914431</t>
  </si>
  <si>
    <t>FLUCONAZOLE 100</t>
  </si>
  <si>
    <t>TRIFLUCAN 100MG GELULE 7</t>
  </si>
  <si>
    <t>ANDROCUR 100</t>
  </si>
  <si>
    <t>909642</t>
  </si>
  <si>
    <t>UN ALFA 1MCG</t>
  </si>
  <si>
    <t>UN ALFA 1 MICROGRAMME CAPSULE 30</t>
  </si>
  <si>
    <t>LEVOFLOX 500 CP</t>
  </si>
  <si>
    <t>SOLIAN 100 CP</t>
  </si>
  <si>
    <t>CELECTOL 200 CP</t>
  </si>
  <si>
    <t>920273</t>
  </si>
  <si>
    <t>EXELON 6</t>
  </si>
  <si>
    <t>EXELON 6MG GELULE 28</t>
  </si>
  <si>
    <t>ARICEPT 10 ORO</t>
  </si>
  <si>
    <t>DAFALGAN CODE</t>
  </si>
  <si>
    <t>930464</t>
  </si>
  <si>
    <t>GLUCOPHAGE1000</t>
  </si>
  <si>
    <t>SOLUPRED  5</t>
  </si>
  <si>
    <t>914127</t>
  </si>
  <si>
    <t>927816</t>
  </si>
  <si>
    <t>LAMOTRIGINE  25</t>
  </si>
  <si>
    <t>LAMOTRIGINE SDZ 25MG CPR DISP 30</t>
  </si>
  <si>
    <t>LAMOTRIGINE  50</t>
  </si>
  <si>
    <t>SOLUPRED 20 ORO</t>
  </si>
  <si>
    <t>ARICEPT  5 ORO</t>
  </si>
  <si>
    <t>931137</t>
  </si>
  <si>
    <t>OXYNORMORO 10</t>
  </si>
  <si>
    <t>OXYNORMORO 10MG CP</t>
  </si>
  <si>
    <t>931139</t>
  </si>
  <si>
    <t>OXYNORMORO  5</t>
  </si>
  <si>
    <t>OXYNORMORO 5MG CP</t>
  </si>
  <si>
    <t>920387</t>
  </si>
  <si>
    <t>ZOPHREN 8 LYOC</t>
  </si>
  <si>
    <t>ZOPHREN 8MG LYOPHILISAT ORAL 2</t>
  </si>
  <si>
    <t>TRANSIPEG SAC</t>
  </si>
  <si>
    <t>KARDEGIC  75</t>
  </si>
  <si>
    <t>DUPHALAC SACH</t>
  </si>
  <si>
    <t>CALCIDOSE VIT D</t>
  </si>
  <si>
    <t>CALCIDOSE VIT D3 500MG/400UI PDR 60/2,6 G SACHET</t>
  </si>
  <si>
    <t>DOLIPRANE 500SC</t>
  </si>
  <si>
    <t>KARDEGIC 160 SA</t>
  </si>
  <si>
    <t>PROTELOS 2G</t>
  </si>
  <si>
    <t>CALCIDOSE 500</t>
  </si>
  <si>
    <t>915924</t>
  </si>
  <si>
    <t>SOD CHL SAC 1G</t>
  </si>
  <si>
    <t>AMOX+AC 1G SAC</t>
  </si>
  <si>
    <t>AMOX/AC CLAV SDZ 1G/125MG AD SACHET 8/2 G</t>
  </si>
  <si>
    <t>902414</t>
  </si>
  <si>
    <t>DEBRIDAT SACHET</t>
  </si>
  <si>
    <t>DEBRIDAT 4,8MG/ML GRANULES ORAL FL 1/250 ML</t>
  </si>
  <si>
    <t>KARDEGIC 300 SA</t>
  </si>
  <si>
    <t>907377</t>
  </si>
  <si>
    <t>POLY-KARAYA  SA</t>
  </si>
  <si>
    <t>POLY-KARAYA GRANULE SACHET</t>
  </si>
  <si>
    <t>COLOPEG SAC</t>
  </si>
  <si>
    <t>914351</t>
  </si>
  <si>
    <t>FOSFOMYCINE SAC</t>
  </si>
  <si>
    <t>906011</t>
  </si>
  <si>
    <t>MUCOMYST 200MG PDR ORALE SACHET 30</t>
  </si>
  <si>
    <t>TERCIAN PM GTE</t>
  </si>
  <si>
    <t>RIVOTRIL GTES</t>
  </si>
  <si>
    <t>FLUANXOL 4% GTE</t>
  </si>
  <si>
    <t>DEPAKINE GOUTTE</t>
  </si>
  <si>
    <t>906408</t>
  </si>
  <si>
    <t>NOZINAN GTE30ML</t>
  </si>
  <si>
    <t>LYSANXIA GTE</t>
  </si>
  <si>
    <t>LOXAPAC GTE60ML</t>
  </si>
  <si>
    <t>904152</t>
  </si>
  <si>
    <t>HALDOL GTE 15ML</t>
  </si>
  <si>
    <t>HALDOL 2MG/ML SOL BUV FL 15ML 1/15 ML</t>
  </si>
  <si>
    <t>RISPERIDONE GTE</t>
  </si>
  <si>
    <t>FUNGIZONE BUVAB</t>
  </si>
  <si>
    <t>FLUOXETINE GTE</t>
  </si>
  <si>
    <t>VALIUM GTE</t>
  </si>
  <si>
    <t>904974</t>
  </si>
  <si>
    <t>LARGACTIL4%30ML</t>
  </si>
  <si>
    <t>LARGACTIL 4% SOL BUV FL 30ML 1/30 ML</t>
  </si>
  <si>
    <t>HALDOL GTE 195</t>
  </si>
  <si>
    <t>TRILEPTAL GTTE</t>
  </si>
  <si>
    <t>906238</t>
  </si>
  <si>
    <t>NEULEPTIL GTE30</t>
  </si>
  <si>
    <t>NEULEPTIL 4% SOL BUV FL 30ML 1/30 ML</t>
  </si>
  <si>
    <t>ARTANE 30ML GTE</t>
  </si>
  <si>
    <t>LAROXYL GTE</t>
  </si>
  <si>
    <t>CLOPIXOL GTE</t>
  </si>
  <si>
    <t>PRIMPERAN BUV</t>
  </si>
  <si>
    <t>HEPT-A-MYL GTE</t>
  </si>
  <si>
    <t>HEPT A MYL 30,5% BUV 100ML</t>
  </si>
  <si>
    <t>TIAPRIDAL GTE</t>
  </si>
  <si>
    <t>SODIUM CHL 5ML</t>
  </si>
  <si>
    <t>900105</t>
  </si>
  <si>
    <t>NEFOPAM AMP</t>
  </si>
  <si>
    <t>ACUPAN 20MG/2ML SOL INJ 5/2 ML</t>
  </si>
  <si>
    <t>903013</t>
  </si>
  <si>
    <t>CEFTRIAXONE IM</t>
  </si>
  <si>
    <t>925642</t>
  </si>
  <si>
    <t>MIDAZOLAM 1ML</t>
  </si>
  <si>
    <t>MIDAZOLAM 5MG/1ML INJ.PANPHARMA</t>
  </si>
  <si>
    <t>928461</t>
  </si>
  <si>
    <t>SCOPOLAMINE</t>
  </si>
  <si>
    <t>908470</t>
  </si>
  <si>
    <t>SOD CHL 0,9% 10</t>
  </si>
  <si>
    <t>LOVENOX 4000</t>
  </si>
  <si>
    <t>917244</t>
  </si>
  <si>
    <t>SOLUMEDROL 40</t>
  </si>
  <si>
    <t>922462</t>
  </si>
  <si>
    <t>APOKINON AMP</t>
  </si>
  <si>
    <t>APOKINON 1% SOL INJ AMP 5ML 10/5 ML</t>
  </si>
  <si>
    <t>906029</t>
  </si>
  <si>
    <t>VACCIN ANTIGRIP</t>
  </si>
  <si>
    <t>DIAZEPAM 10 INJ</t>
  </si>
  <si>
    <t>LEVEMIR STYLO</t>
  </si>
  <si>
    <t>HALDOL DECANOAS</t>
  </si>
  <si>
    <t>FUROSEMIDE INJ</t>
  </si>
  <si>
    <t>DEBRIDAT INJ</t>
  </si>
  <si>
    <t>927487</t>
  </si>
  <si>
    <t>MORPHINE 10MG</t>
  </si>
  <si>
    <t>METOCLOPRAMINE 10 MG INJECTABLE</t>
  </si>
  <si>
    <t>UMULINE PRO 30</t>
  </si>
  <si>
    <t>902009</t>
  </si>
  <si>
    <t>AMOXICILLINE 1G</t>
  </si>
  <si>
    <t>CLAMOXYL 1G/5ML PDR-SOL INJ IM  1</t>
  </si>
  <si>
    <t>910813</t>
  </si>
  <si>
    <t>AMOX+AC 1GINJ</t>
  </si>
  <si>
    <t>AUGMENTIN  1 g/200 mg, ad, pdr pr sol inj</t>
  </si>
  <si>
    <t>UMULINE NPH PEN</t>
  </si>
  <si>
    <t>BRICANYL INJ</t>
  </si>
  <si>
    <t>MODECATE  25</t>
  </si>
  <si>
    <t>HUMALOG</t>
  </si>
  <si>
    <t>GENTA  80</t>
  </si>
  <si>
    <t>908678</t>
  </si>
  <si>
    <t>SPASFON INJ</t>
  </si>
  <si>
    <t>LOVENOX 6000</t>
  </si>
  <si>
    <t>907597</t>
  </si>
  <si>
    <t>PROFENID 100 IN</t>
  </si>
  <si>
    <t>FLUANXOL LP 100</t>
  </si>
  <si>
    <t>PARACETAMOL IV</t>
  </si>
  <si>
    <t>919138</t>
  </si>
  <si>
    <t>CALCITONINE50UI</t>
  </si>
  <si>
    <t>CALSYN 50UI/0,5ML SOL INJ 1/,5 ML</t>
  </si>
  <si>
    <t>CLOPIXOL AP 200</t>
  </si>
  <si>
    <t>921411</t>
  </si>
  <si>
    <t>HUMALOG MIX 50</t>
  </si>
  <si>
    <t>PIPORTIL L4 100</t>
  </si>
  <si>
    <t>LOXAPAC INJ</t>
  </si>
  <si>
    <t>LOVENOX 2000</t>
  </si>
  <si>
    <t>TERCIAN 50 INJ</t>
  </si>
  <si>
    <t>928162</t>
  </si>
  <si>
    <t>METOJECT 15</t>
  </si>
  <si>
    <t>METOJECT 10MG/ML SOL INJ SER 1,5ML 1/1,5 ML</t>
  </si>
  <si>
    <t>RISPERDALC 25</t>
  </si>
  <si>
    <t>918934</t>
  </si>
  <si>
    <t>POTASSIUMCHLO.</t>
  </si>
  <si>
    <t>CHLORURE DE POTASSIUM 10% 10 ML PLASTIQUE</t>
  </si>
  <si>
    <t>911755</t>
  </si>
  <si>
    <t>VIT K1 INJ/BUV</t>
  </si>
  <si>
    <t>HUMALOG MIX 25</t>
  </si>
  <si>
    <t>910449</t>
  </si>
  <si>
    <t>TIAPRIDAL INJ</t>
  </si>
  <si>
    <t>925040</t>
  </si>
  <si>
    <t>VIT B12 100MCG</t>
  </si>
  <si>
    <t>VIT B12 AGT 1MG/2ML INJ BUV AB 10/2 ML</t>
  </si>
  <si>
    <t>LIDO 200MG/20ML</t>
  </si>
  <si>
    <t>CLOPIXOL ASP 50</t>
  </si>
  <si>
    <t>ATROPINE 0,25</t>
  </si>
  <si>
    <t>LOVENOX 8000</t>
  </si>
  <si>
    <t>900129</t>
  </si>
  <si>
    <t>ADRE 1MG/1ML</t>
  </si>
  <si>
    <t>ADRENALINE MRM 1MG/1ML INJ NSFP</t>
  </si>
  <si>
    <t>918762</t>
  </si>
  <si>
    <t>ENANTONE LP3,75</t>
  </si>
  <si>
    <t>ENANTONE LP 11,25MG PDR INJ  1/130 MG</t>
  </si>
  <si>
    <t>904883</t>
  </si>
  <si>
    <t>KENAKORT R 80</t>
  </si>
  <si>
    <t>KENACORT RETARD 80MG/2ML SUSP INJ 1/2 ML</t>
  </si>
  <si>
    <t>NOZINAN 25 INJ</t>
  </si>
  <si>
    <t>918963</t>
  </si>
  <si>
    <t>GLUCAGEN</t>
  </si>
  <si>
    <t>904970</t>
  </si>
  <si>
    <t>LARGACTIL 25 IN</t>
  </si>
  <si>
    <t>910230</t>
  </si>
  <si>
    <t>AZANTAC INJ</t>
  </si>
  <si>
    <t>AZANTAC 50MG/2ML SOL INJ 5/2 ML</t>
  </si>
  <si>
    <t>HALDOL 5 INJ</t>
  </si>
  <si>
    <t>900001</t>
  </si>
  <si>
    <t>TILLEUIL</t>
  </si>
  <si>
    <t>900002</t>
  </si>
  <si>
    <t>VERVEINE</t>
  </si>
  <si>
    <t>914498</t>
  </si>
  <si>
    <t>DISCOTRINE 10</t>
  </si>
  <si>
    <t>MAXAIR AUTOHALER 0,2MG SUSP INH  200</t>
  </si>
  <si>
    <t>920007</t>
  </si>
  <si>
    <t>UNIFLUID DOSE</t>
  </si>
  <si>
    <t>REFRESH COLLYRE UNIDOSE 30/,4 ML</t>
  </si>
  <si>
    <t>917166</t>
  </si>
  <si>
    <t>EOSINE AQUEUSE</t>
  </si>
  <si>
    <t>914055</t>
  </si>
  <si>
    <t>GLUCIDIONG5 500</t>
  </si>
  <si>
    <t>GLUCIDION G5 SOL INJ POCHE 500ML</t>
  </si>
  <si>
    <t>SOD VER.45ML</t>
  </si>
  <si>
    <t>918690</t>
  </si>
  <si>
    <t>OPTICRON DOSE</t>
  </si>
  <si>
    <t>CROMABAK 2% COLLYRE FL 10ML 1/10 ML</t>
  </si>
  <si>
    <t>EXELON 4,6MG/J</t>
  </si>
  <si>
    <t>21780</t>
  </si>
  <si>
    <t>PLACEBO V/B</t>
  </si>
  <si>
    <t>SPIRIVA INHALAT</t>
  </si>
  <si>
    <t>903027</t>
  </si>
  <si>
    <t>EDUCTYL</t>
  </si>
  <si>
    <t>EDUCTYL AD SUPPO 12</t>
  </si>
  <si>
    <t>21781</t>
  </si>
  <si>
    <t>PLACEBO R/B</t>
  </si>
  <si>
    <t>912292</t>
  </si>
  <si>
    <t>BETADINE DOSE</t>
  </si>
  <si>
    <t>BETADINE DERMIQUE MONODOSE 10ML  Recrée S7010072</t>
  </si>
  <si>
    <t>VITABACT 0,173</t>
  </si>
  <si>
    <t>SOD CHL  500</t>
  </si>
  <si>
    <t>901033</t>
  </si>
  <si>
    <t>BETADINE 350 mg, compresse</t>
  </si>
  <si>
    <t>DUROGESIC  12</t>
  </si>
  <si>
    <t>914053</t>
  </si>
  <si>
    <t>GLUCIDIONG5 1L</t>
  </si>
  <si>
    <t>GLUCIDION G5 SOL INJ POCHE 1L</t>
  </si>
  <si>
    <t>2612</t>
  </si>
  <si>
    <t>HUILE MASSAGE</t>
  </si>
  <si>
    <t>905920</t>
  </si>
  <si>
    <t>MINIPRESS 5</t>
  </si>
  <si>
    <t>MINIRIN 0,1MG/ML SOL ENDONASALE 1/2,5 ML</t>
  </si>
  <si>
    <t>EXELON 9,5MG/J</t>
  </si>
  <si>
    <t>901042</t>
  </si>
  <si>
    <t>BETADINSCRUB10</t>
  </si>
  <si>
    <t>PROFENID 100 MG / 2 ML SOL INJ IM</t>
  </si>
  <si>
    <t>923363</t>
  </si>
  <si>
    <t>DOBUTAMINE PANPHARMA 250 MG/20 ML INJECTABLE FLACON FLIP OFF</t>
  </si>
  <si>
    <t>928078</t>
  </si>
  <si>
    <t>ARIXTRA 7.5 MG / 0.6 ML SOL INJECTABLE SERINGUE PREREMPLIE</t>
  </si>
  <si>
    <t>ARIXTRA 7,5MG/0,6ML SOL INJ 2/,6 ML</t>
  </si>
  <si>
    <t>919574</t>
  </si>
  <si>
    <t>TERBINAFINE ARW 250MG CPR 14</t>
  </si>
  <si>
    <t>923440</t>
  </si>
  <si>
    <t>ATENOLOL ARROW 100 MG COMP SECABLE</t>
  </si>
  <si>
    <t>ATENOLOL ARW 100MG CPR 28</t>
  </si>
  <si>
    <t>920077</t>
  </si>
  <si>
    <t>SINGULAIR 10 MG COMPRIME</t>
  </si>
  <si>
    <t>SINGULAIR 10MG CPR 28</t>
  </si>
  <si>
    <t>915103</t>
  </si>
  <si>
    <t>SKENAN LP 10 MG GELULE</t>
  </si>
  <si>
    <t>SKENAN LP 10MG GELULE 14</t>
  </si>
  <si>
    <t>920842</t>
  </si>
  <si>
    <t>ACTISKENAN 5 MG GELULE</t>
  </si>
  <si>
    <t>ACTISKENAN 5MG GELULE 14</t>
  </si>
  <si>
    <t>912605</t>
  </si>
  <si>
    <t>DEPAKINE CHRONO 500 MG COMPRIMES</t>
  </si>
  <si>
    <t>DEPAKINE CHRONO 500MG CPR 30</t>
  </si>
  <si>
    <t>905941</t>
  </si>
  <si>
    <t>MODITEN 25 MG COMPRIMEARRET LABO 03/2011</t>
  </si>
  <si>
    <t>MODITEN 25MG CPR 30</t>
  </si>
  <si>
    <t>919854</t>
  </si>
  <si>
    <t>COTAREG 80 MG/12.5 MG COMPRIME</t>
  </si>
  <si>
    <t>COTAREG 80MG/12,5MG CPR 28</t>
  </si>
  <si>
    <t>914665</t>
  </si>
  <si>
    <t>ELISOR 20MG COMPRIME</t>
  </si>
  <si>
    <t>ELISOR 20MG CPR 28</t>
  </si>
  <si>
    <t>913024</t>
  </si>
  <si>
    <t>XATRAL 2,5 MG COMPRIME</t>
  </si>
  <si>
    <t>XATRAL 2,5MG CPR 30</t>
  </si>
  <si>
    <t>918738</t>
  </si>
  <si>
    <t>IXEL 50 MG GELULE</t>
  </si>
  <si>
    <t>IXEL 50MG GELULE 56</t>
  </si>
  <si>
    <t>920269</t>
  </si>
  <si>
    <t>EXELON 1,5 MG GELULE</t>
  </si>
  <si>
    <t>EXELON 1,5MG GELULE 28</t>
  </si>
  <si>
    <t>907482</t>
  </si>
  <si>
    <t>PRAXILENE 200 MG COMPRIMESARRET 23/02/2011 VU JC VOIR TANAKAN</t>
  </si>
  <si>
    <t>PRAXILENE 200MG CPR 20</t>
  </si>
  <si>
    <t>933447</t>
  </si>
  <si>
    <t xml:space="preserve">
Etude des flux de dispensation par UF et par principales formes 
galéniques en vue d'une robotisation de la DIN</t>
  </si>
  <si>
    <t xml:space="preserve">01.Tableau de synthèse </t>
  </si>
  <si>
    <t>p 7</t>
  </si>
  <si>
    <t>06. Formes sachets</t>
  </si>
  <si>
    <t>03. Classement des UF en nombres d'unités des différentes formes galéniques</t>
  </si>
  <si>
    <t>04. Formes orales sèches robotisables (comprimés, gélules, capsules)</t>
  </si>
  <si>
    <t>05. Formes sèches friables</t>
  </si>
  <si>
    <t>07. Forme gouttes buvables</t>
  </si>
  <si>
    <t xml:space="preserve">08. Formes injectables de petits volumes </t>
  </si>
  <si>
    <t>09. Autres formes</t>
  </si>
  <si>
    <t>11. Classements UF formes orales sèches robotisables</t>
  </si>
  <si>
    <t>12. Classements UF formes orales sèches friables (non robotisables)</t>
  </si>
  <si>
    <t>13. Classements UF formes sachets</t>
  </si>
  <si>
    <t>14. Classements UF formes gouttes buvables</t>
  </si>
  <si>
    <t>15. Classements UF formes injectables de petits volumes</t>
  </si>
  <si>
    <t>16. Classements UF autres formes</t>
  </si>
  <si>
    <t>ZYPADHERA 210 MG INJECTABLEAVEC SOLVANT+SERINGUE+AIGUILLE</t>
  </si>
  <si>
    <t>932846</t>
  </si>
  <si>
    <t>ZYPADHERA 405 MG INJECTABLE AVEC SOLVANT+SERINGUE+AIGUILLE</t>
  </si>
  <si>
    <t>930067</t>
  </si>
  <si>
    <t>BYETTA 5 MCG STYLO PRE REMPLI60 DOSES</t>
  </si>
  <si>
    <t>BYETTA 5 MICROGRAMMES SOL INJ 1/1,2 ML</t>
  </si>
  <si>
    <t>930066</t>
  </si>
  <si>
    <t>BYETTA 10MCG STYLO PRE REMPLI60 DOSES</t>
  </si>
  <si>
    <t>BYETTA 10 MICROGRAMMES SOL INJ 1/2,4 ML</t>
  </si>
  <si>
    <t>929603</t>
  </si>
  <si>
    <t>AMIODARONE AGUETTANT 50mg/ml sol inj</t>
  </si>
  <si>
    <t>AMIODARONE 150MG INJ</t>
  </si>
  <si>
    <t>932429</t>
  </si>
  <si>
    <t>SALVACYL LP 11.25 MG AMP INJ</t>
  </si>
  <si>
    <t>SALVACYL LP 11,25 MG Poudre et solvant pour suspen</t>
  </si>
  <si>
    <t>932845</t>
  </si>
  <si>
    <t>ZYPADHERA 300 MG INJECTABLE AVEC SOLVANT+SERINGUE+AIGUILLE</t>
  </si>
  <si>
    <t>934529</t>
  </si>
  <si>
    <t>VICTOZA 6 MG / ML SOL INJ SCSTYLO PREREMPLI STOP JC 26/01/2012</t>
  </si>
  <si>
    <t>908471</t>
  </si>
  <si>
    <t>PHYSIOLOGICA NACL 0.9% 5 ML UNIDOSESTERILE USAGE LOCAL REF 146085</t>
  </si>
  <si>
    <t>922437</t>
  </si>
  <si>
    <t>LANSOYL GELEE 15 G DOSES UNITAIRES</t>
  </si>
  <si>
    <t>907086</t>
  </si>
  <si>
    <t>PHARMADOSE ALCOOL COMPRESSE 2.5 ML ALCOOL 70 °</t>
  </si>
  <si>
    <t>908477</t>
  </si>
  <si>
    <t>MINIVERSOL NACL 0,9% 45 ML FLACON REF 600428</t>
  </si>
  <si>
    <t>915258</t>
  </si>
  <si>
    <t>NICOTINELL TTS 21 mg/24 hDISPOSITF TRANSDERMIQUE</t>
  </si>
  <si>
    <t>NICOTINELL TTS 21MG/24H DISP TRANSD 7</t>
  </si>
  <si>
    <t>915257</t>
  </si>
  <si>
    <t>NICOTINELL TTS 14 mg/24 hDISPOSITIF TRANSDERMIQUE</t>
  </si>
  <si>
    <t>NICOTINELL TTS 14MG/24H DISP TRANSD 28</t>
  </si>
  <si>
    <t>919817</t>
  </si>
  <si>
    <t>DACUDOSES SOL P LAVAGE OPH UNIDOSE24 UD</t>
  </si>
  <si>
    <t>DACUDOSES SOL PR LAVAGE OPH UNIDOSE 24/10 ML</t>
  </si>
  <si>
    <t>913614</t>
  </si>
  <si>
    <t>EOSINE GIFRER 2 ML STERILE BOITE DE 10</t>
  </si>
  <si>
    <t>AMUKINE 0.06%, sol pr appli cutanée, flac 60 mL</t>
  </si>
  <si>
    <t>910682</t>
  </si>
  <si>
    <t>SCOPODERM TTS 1 MG 72H-5 PATCHSDISPOSITIF TRANSDERMIQUE</t>
  </si>
  <si>
    <t>SCOPODERM TTS 1MG/72H PATCH</t>
  </si>
  <si>
    <t>925058</t>
  </si>
  <si>
    <t>TERBUTALINE ARROW 5 MG/2 MLsol p inhal</t>
  </si>
  <si>
    <t>TERBUTALINE ARW 5MG/2ML SOL INHAL 50/2 ML</t>
  </si>
  <si>
    <t>917804</t>
  </si>
  <si>
    <t>SODIUM CHLORURE 0,9% 500 ML ECOFLAC SOLUTION ISOTONIQUE POUR PERFUSION</t>
  </si>
  <si>
    <t>SODIUM CHL BBM 0,9% INJ PE 500ML 1/500 ML</t>
  </si>
  <si>
    <t>917265</t>
  </si>
  <si>
    <t>GEL LARMES 0.5 G UNIDOSE</t>
  </si>
  <si>
    <t>GEL LARMES 0,3% GEL OPH UNIDOSE 30/,5 G</t>
  </si>
  <si>
    <t>931586</t>
  </si>
  <si>
    <t>IPRATROPIUM TEVA 0,5MG/2ML INHALATIONPAR NEBULISEUR EN RECIPIENT</t>
  </si>
  <si>
    <t>IPRATROPIUM TVC 0,5MG/2ML AD INHAL 10/2 ML</t>
  </si>
  <si>
    <t>935185</t>
  </si>
  <si>
    <t>GABAPENTINE ARROW 300 MG GEL</t>
  </si>
  <si>
    <t>931078</t>
  </si>
  <si>
    <t>EXELON 9.5 MG/24H DISPOSITIF TRANSDCONDITIONNEMENT UNITAIRE</t>
  </si>
  <si>
    <t>EXELON 9,5MG/24H DISP TRANSDERM 30</t>
  </si>
  <si>
    <t>924022</t>
  </si>
  <si>
    <t>BEPANTHEN 5% POMMADE TUBE 100G</t>
  </si>
  <si>
    <t>BEPANTHENE ONGUENT TUBE 100 GR.</t>
  </si>
  <si>
    <t>921013</t>
  </si>
  <si>
    <t>DACRYOSERUM UNIDOSE 5 MLdes fin du stock repasser a dacudose</t>
  </si>
  <si>
    <t>DACRYOSERUM SOL OPH UNIDOSE 5ML 20/5 ML</t>
  </si>
  <si>
    <t>920919</t>
  </si>
  <si>
    <t>DEXERYL CREME TUBE 250G</t>
  </si>
  <si>
    <t>DEXERYL CREME TUBE 250G 1/250 G</t>
  </si>
  <si>
    <t>931077</t>
  </si>
  <si>
    <t>EXELON 4.6 MG/24H DISPOSITIFCONDITIONNEMENT UNITAIRE</t>
  </si>
  <si>
    <t>EXELON 4,6MG/24H DISP TRANSDERM 30</t>
  </si>
  <si>
    <t>915256</t>
  </si>
  <si>
    <t>NICOTINELL TTS 7 mg/24 hDISPOSITIF TRANSDERMIQUE</t>
  </si>
  <si>
    <t>NICOTINELL TTS 7MG/24H DISP TRANSD 7</t>
  </si>
  <si>
    <t>918237</t>
  </si>
  <si>
    <t>VITABACT 0.173 MG / 0.4 ML COLLYREUNIDOSE</t>
  </si>
  <si>
    <t>VITABACT 0.05% COLLYRE DOSETTE</t>
  </si>
  <si>
    <t>915342</t>
  </si>
  <si>
    <t>ALCOOL ETHYLIQUE MODIFIE 70o 250 ML FLACON PLASTIQUE</t>
  </si>
  <si>
    <t>905877</t>
  </si>
  <si>
    <t>MICROLAX ADULTE GEL UNIDOSE</t>
  </si>
  <si>
    <t>MICROLAX AD SOL RECTALE</t>
  </si>
  <si>
    <t>933930</t>
  </si>
  <si>
    <t>CHLORHEXIDINE/CHLOROBUTANOL SANDOZ 0.5 G FLACON 90ML BAIN DE BOUCHE</t>
  </si>
  <si>
    <t>907591</t>
  </si>
  <si>
    <t>PROCTOLOG SUPPOSITOIREplus agréé aux collectivités depuis le</t>
  </si>
  <si>
    <t>PROCTOLOG SUPPO 10</t>
  </si>
  <si>
    <t>917155</t>
  </si>
  <si>
    <t>METHADONE 10 MG FLACON UNIDOSE</t>
  </si>
  <si>
    <t>METHADONE AP-HP 10MG/7,5ML SIROP 1/7,5 ML</t>
  </si>
  <si>
    <t>914128</t>
  </si>
  <si>
    <t>DAKIN COOPER STABILISE 250 MLHOPITAL</t>
  </si>
  <si>
    <t>DAKIN CPF STABILISE SOL FL 250ML 1/250 ML</t>
  </si>
  <si>
    <t>901035</t>
  </si>
  <si>
    <t>BETADINE DERMIQUE 10% SOLUTIONAPPLICATION LOCALE 125ML</t>
  </si>
  <si>
    <t>BETADINE DERMIQUE 10% SOL FP 125ML 1/125 ML</t>
  </si>
  <si>
    <t>912520</t>
  </si>
  <si>
    <t>VOLTARENE EMULGEL 1%</t>
  </si>
  <si>
    <t>VOLTARENE EMULGEL 1% GEL TUBE 1/50 G</t>
  </si>
  <si>
    <t>918819</t>
  </si>
  <si>
    <t>EMLAPATCH 5 % PANSEMENT MEDICAMENTEUX</t>
  </si>
  <si>
    <t>EMLAPATCH 5% PANSEMENT</t>
  </si>
  <si>
    <t>901039</t>
  </si>
  <si>
    <t>BETADINE SCRUB 4% SOLUTION APPLICATIONLOCALE 125 ML</t>
  </si>
  <si>
    <t>BETADINE SCRUB 4% SOL FP 125ML 1/125 ML</t>
  </si>
  <si>
    <t>914499</t>
  </si>
  <si>
    <t>DISCOTRINE 10MG/24H DISP TRANSDERMIQUE</t>
  </si>
  <si>
    <t>DISCOTRINE 10MG/24H DISP TRANSDERM 30</t>
  </si>
  <si>
    <t>915264</t>
  </si>
  <si>
    <t>NICOPATCH 21 MG/24 HDISPOSITIF TRANSDERMIQUE 30 CM2</t>
  </si>
  <si>
    <t>NICOPATCH 21 mg/24 h, dispositif transdermique</t>
  </si>
  <si>
    <t>906358</t>
  </si>
  <si>
    <t>NORMACOL LAVEMENT FLACON 130 ML ADULTE</t>
  </si>
  <si>
    <t>NORMACOL LAVEMENT AD SOL RECTALE 1/130 ML</t>
  </si>
  <si>
    <t>917802</t>
  </si>
  <si>
    <t>SODIUM CHLORURE 0,9% 1000 ML ECOFLACSOLUTION ISOTONIQUE POUR PERFUSION</t>
  </si>
  <si>
    <t>SODIUM CHL BBM 0,9% INJ PE 1L 1/1 L</t>
  </si>
  <si>
    <t>913446</t>
  </si>
  <si>
    <t>COALGAN TAMPON STERILE</t>
  </si>
  <si>
    <t>917845</t>
  </si>
  <si>
    <t>METHADONE 40 MG FLACON UNIDOSE</t>
  </si>
  <si>
    <t>METHADONE AP-HP 40MG/15ML SIROP 1/15 ML</t>
  </si>
  <si>
    <t>920170</t>
  </si>
  <si>
    <t>VENTOLINE 100MCG SUSP INHALATIONFLACON+EMBOUT BUCCAL</t>
  </si>
  <si>
    <t>VENTOLINE 100 MICROGRAMMES SUSP INH 200</t>
  </si>
  <si>
    <t>926957</t>
  </si>
  <si>
    <t>SALBUTAMOL ARROW 5mg/2.5ml sol p inhal</t>
  </si>
  <si>
    <t>SALBUTAMOL ARW 5MG/2,5ML INHAL 20/2,5 ML</t>
  </si>
  <si>
    <t>917800</t>
  </si>
  <si>
    <t>GLUCOSE 5% 500 ML ECOFLACSOLUTION ISOTONIQUE POUR PERFUSION</t>
  </si>
  <si>
    <t>GLUCOSE BBM 5% SOL INJ POC 500ML 1/500 ML</t>
  </si>
  <si>
    <t>917156</t>
  </si>
  <si>
    <t>METHADONE 20 MG FLACON UNIDOSE</t>
  </si>
  <si>
    <t>METHADONE AP-HP 20MG/15ML SIROP 1/15 ML</t>
  </si>
  <si>
    <t>915286</t>
  </si>
  <si>
    <t>NAAXIA COLLYRE UNIDOSE</t>
  </si>
  <si>
    <t>NAAXIA 19,6MG/0,4ML COLLYRE UNIDOSE 36/,4 ML</t>
  </si>
  <si>
    <t>901054</t>
  </si>
  <si>
    <t>BETNEVAL CREME TUBE 10 G</t>
  </si>
  <si>
    <t>BETNEVAL 0,1% CREME TUBE 10G 1/10 G</t>
  </si>
  <si>
    <t>928445</t>
  </si>
  <si>
    <t>DUROGESIC 12 MCG / HDISPOSITIF TRANSDERMIQUE</t>
  </si>
  <si>
    <t>DUROGESIC 12MICROG/H DISP TRANSDERM 5</t>
  </si>
  <si>
    <t>917846</t>
  </si>
  <si>
    <t>METHADONE 60 MG FLACON UNIDOSE</t>
  </si>
  <si>
    <t>METHADONE AP-HP 60MG/15ML SIROP 1/15 ML</t>
  </si>
  <si>
    <t>917798</t>
  </si>
  <si>
    <t>GLUCOSE 5% 1000 ML ECOFLACSOLUTION ISOTONIQUE POUR PERFUSION</t>
  </si>
  <si>
    <t>GLUCOSE BBM 5% SOL INJ POC 1L 1/1 L</t>
  </si>
  <si>
    <t>918360</t>
  </si>
  <si>
    <t>OFLOCET 1.5 MG/0.5ML SOLUT AURICULAIREUNIDOSE</t>
  </si>
  <si>
    <t>OFLOCET 1,5MG/0,5ML SOL AURICULAIRE 20/,5 ML</t>
  </si>
  <si>
    <t>926221</t>
  </si>
  <si>
    <t>NICOPASS REGISSE MENTHE PASTILLESBOITE DE 96</t>
  </si>
  <si>
    <t>NICOPASS 1,5MG PAST REGL SS SUCRE 12</t>
  </si>
  <si>
    <t>922877</t>
  </si>
  <si>
    <t>EAU OXYGENEE 10V COOPER 125 ML FLACONP LASTIQUE</t>
  </si>
  <si>
    <t>922484</t>
  </si>
  <si>
    <t>BISEPTINE SOLUTION 250 MLAPPLICATION LOCALE</t>
  </si>
  <si>
    <t>BISEPTINE SOL FL 250ML 1/250 ML</t>
  </si>
  <si>
    <t>923144</t>
  </si>
  <si>
    <t>NICOTINELL GUM MENTHE 2 MGGOMME A MACHER stop jc 06/01/2011</t>
  </si>
  <si>
    <t>NICOTINELL 2MG GOMME MENT SS SUCRE 12</t>
  </si>
  <si>
    <t>930948</t>
  </si>
  <si>
    <t>ECONAZOLE ARROW 1% POUDRE appl cutPL</t>
  </si>
  <si>
    <t>ECONAZOLE ARW 1% POUDRE 1/30 G</t>
  </si>
  <si>
    <t>930868</t>
  </si>
  <si>
    <t>PARACETAMOL PANPHARMA 10 MG/ML 100 ML POCHE SOL POUR PERFUSION</t>
  </si>
  <si>
    <t>PARACETAMOL 1G/100ML PANPHARMA  sol pr perf poche</t>
  </si>
  <si>
    <t>931273</t>
  </si>
  <si>
    <t>ACIDE FUSIDIQUE ARROW 2 % CREME</t>
  </si>
  <si>
    <t>ACIDE FUSIDIQUE ARW 2% CREME 1/15 G</t>
  </si>
  <si>
    <t>920117</t>
  </si>
  <si>
    <t>VASELINE STERILE 20G TUBE</t>
  </si>
  <si>
    <t>VASELINE STERILISEE CPF POMMADE</t>
  </si>
  <si>
    <t>907851</t>
  </si>
  <si>
    <t>RECTOPANBILINE GEL CANULE</t>
  </si>
  <si>
    <t>RECTOPANBILINE GEL RECTAL</t>
  </si>
  <si>
    <t>930946</t>
  </si>
  <si>
    <t>ECONAZOLE ARROW 1% CREME</t>
  </si>
  <si>
    <t>ECONAZOLE ARW 1% CREME 1/30 G</t>
  </si>
  <si>
    <t>917157</t>
  </si>
  <si>
    <t>METHADONE 5 MG FLACON UNIDOSE</t>
  </si>
  <si>
    <t xml:space="preserve">Total rectifié des formes sèches robotisables : </t>
  </si>
  <si>
    <t>CLAMOXYL 500 MG GELULE</t>
  </si>
  <si>
    <t>CLAMOXYL 500MG GELULE 12</t>
  </si>
  <si>
    <t>904148</t>
  </si>
  <si>
    <t>HALDOL 1 MG COMPRIME</t>
  </si>
  <si>
    <t>HALDOL 1MG CPR 40</t>
  </si>
  <si>
    <t>928642</t>
  </si>
  <si>
    <t>MECIR LP 0.4 MG COMPRIME</t>
  </si>
  <si>
    <t>MECIR LP 0,4MG CPR 30</t>
  </si>
  <si>
    <t>917967</t>
  </si>
  <si>
    <t>IKARAN LP 5 MG COMPRIME</t>
  </si>
  <si>
    <t>IKARAN LP 5MG CPR 30</t>
  </si>
  <si>
    <t>926428</t>
  </si>
  <si>
    <t>PROPRANOLOL EG 40 MG COMPRIME</t>
  </si>
  <si>
    <t>PROPRANOLOL EG 40MG CPR 50</t>
  </si>
  <si>
    <t>926885</t>
  </si>
  <si>
    <t>CLOMIPRAMINE SANDOZ 75 MG COMPRIME</t>
  </si>
  <si>
    <t>CLOMIPRAMINE SDZ 75MG CPR 20</t>
  </si>
  <si>
    <t>929016</t>
  </si>
  <si>
    <t>BUPRENORPHINE MYLAN 8 MG COMPRIME</t>
  </si>
  <si>
    <t>BUPRENORPHINE MYL 8MG CPR 7</t>
  </si>
  <si>
    <t>916827</t>
  </si>
  <si>
    <t>GLUCOR 100 MG COMPRIME</t>
  </si>
  <si>
    <t>GLUCOR 100MG CPR 90</t>
  </si>
  <si>
    <t>931422</t>
  </si>
  <si>
    <t>COVERSYL 2.5 MG COMPRIME PELLICULE</t>
  </si>
  <si>
    <t>COVERSYL 2,5MG CPR 30</t>
  </si>
  <si>
    <t>906062</t>
  </si>
  <si>
    <t>MYOLASTAN 50 MG COMPRIMEplus agréé depuis nov 2011 vu jc</t>
  </si>
  <si>
    <t>MYOLASTAN 50MG CPR 20</t>
  </si>
  <si>
    <t>924959</t>
  </si>
  <si>
    <t>CRESTOR 10 MG COMPRIMES</t>
  </si>
  <si>
    <t>CRESTOR 10MG CPR 28</t>
  </si>
  <si>
    <t>924680</t>
  </si>
  <si>
    <t>TRIMEBUTINE ARROW 100 MG COMPRIME</t>
  </si>
  <si>
    <t>TRIMEBUTINE ARW 100MG CPR 30</t>
  </si>
  <si>
    <t>920755</t>
  </si>
  <si>
    <t>ALPRAZOLAM MYLAN 0.25 MG COMPRIME</t>
  </si>
  <si>
    <t>ALPRAZOLAM MYL 0,25MG CPR 30</t>
  </si>
  <si>
    <t>915816</t>
  </si>
  <si>
    <t>LIPANTHYL MICRONISE 67 MG GELULE</t>
  </si>
  <si>
    <t>LIPANTHYL 67MG MICRONISE GELULE 60</t>
  </si>
  <si>
    <t>905386</t>
  </si>
  <si>
    <t>LEVOTHYROX 50 MCG COMPRIME</t>
  </si>
  <si>
    <t>LEVOTHYROX 50 MICROG CPR 28</t>
  </si>
  <si>
    <t>901618</t>
  </si>
  <si>
    <t>CARBOLEVURE ADULTE GELULES</t>
  </si>
  <si>
    <t>CARBOLEVURE GELULE ADULTE</t>
  </si>
  <si>
    <t>907749</t>
  </si>
  <si>
    <t>PYOSTACINE 500 MG COMPRIME</t>
  </si>
  <si>
    <t>PYOSTACINE 500MG CPR 16</t>
  </si>
  <si>
    <t>930089</t>
  </si>
  <si>
    <t>CYMBALTA 60 MG GELULE</t>
  </si>
  <si>
    <t>CYMBALTA 60MG GELULE 28</t>
  </si>
  <si>
    <t>929705</t>
  </si>
  <si>
    <t>ABILIFY 5 MG COMPRIME</t>
  </si>
  <si>
    <t>ABILIFY 5MG CPR 28</t>
  </si>
  <si>
    <t>924260</t>
  </si>
  <si>
    <t>VASTAREL 35 MG LM COMPRIME</t>
  </si>
  <si>
    <t>VASTAREL LP 35MG CPR 60</t>
  </si>
  <si>
    <t>911958</t>
  </si>
  <si>
    <t>DAFLON 500 MG COMPRIMESTOP JC 03/2011</t>
  </si>
  <si>
    <t>DAFLON 500MG CPR</t>
  </si>
  <si>
    <t>915770</t>
  </si>
  <si>
    <t>TADENAN 50 MG CAPSULE</t>
  </si>
  <si>
    <t>TADENAN 50MG CAPSULE 30</t>
  </si>
  <si>
    <t>922696</t>
  </si>
  <si>
    <t>TRILEPTAL 600 MG COMPRIME</t>
  </si>
  <si>
    <t>TRILEPTAL 600MG CPR 50</t>
  </si>
  <si>
    <t>917000</t>
  </si>
  <si>
    <t>DEROXAT 20 MG COMPRIME</t>
  </si>
  <si>
    <t>DEROXAT 20MG CPR 14</t>
  </si>
  <si>
    <t>932335</t>
  </si>
  <si>
    <t>VENLAFAXINE EG LP 75MG GELULE</t>
  </si>
  <si>
    <t>902498</t>
  </si>
  <si>
    <t>DEPAKINE 200NF COMPRIME</t>
  </si>
  <si>
    <t>DEPAKINE 200MG CPR 40</t>
  </si>
  <si>
    <t>921784</t>
  </si>
  <si>
    <t>LEVOTHYROX 125 MCG COMPRIME</t>
  </si>
  <si>
    <t>LEVOTHYROX 125 MICROG CPR 28</t>
  </si>
  <si>
    <t>900191</t>
  </si>
  <si>
    <t>CHIBROCADRON</t>
  </si>
  <si>
    <t>LUMIGAN COL</t>
  </si>
  <si>
    <t>910475</t>
  </si>
  <si>
    <t>901806</t>
  </si>
  <si>
    <t>MILIAN</t>
  </si>
  <si>
    <t>901055</t>
  </si>
  <si>
    <t>BETNEVAL CR 30G</t>
  </si>
  <si>
    <t>DIPROSALIC PDE</t>
  </si>
  <si>
    <t>XALACOM</t>
  </si>
  <si>
    <t>ECONAZOLE PDRE</t>
  </si>
  <si>
    <t>OPHTIM 0,5%</t>
  </si>
  <si>
    <t>900322</t>
  </si>
  <si>
    <t>CHLORHEX. BB</t>
  </si>
  <si>
    <t>ALODONT SOL PR BDB FL 200ML 1/200 ML</t>
  </si>
  <si>
    <t>SYMBIC TURB 200</t>
  </si>
  <si>
    <t>KETOCONAZOLE SC</t>
  </si>
  <si>
    <t>603328</t>
  </si>
  <si>
    <t>TALC COOPER FLA</t>
  </si>
  <si>
    <t>904045</t>
  </si>
  <si>
    <t>GOMENOL INH</t>
  </si>
  <si>
    <t>908330</t>
  </si>
  <si>
    <t>SEDORRHOIDE CR</t>
  </si>
  <si>
    <t>SEDORRHOÏDE CREME 20 G</t>
  </si>
  <si>
    <t>911419</t>
  </si>
  <si>
    <t>TOPLEXIL SIROP</t>
  </si>
  <si>
    <t>PAXELADINE 0,2% SIROP 1/125 ML</t>
  </si>
  <si>
    <t>905718</t>
  </si>
  <si>
    <t>MAXIDROL POM</t>
  </si>
  <si>
    <t>MAXIDROL POMMADE OPH 1/3,5 G</t>
  </si>
  <si>
    <t>929824</t>
  </si>
  <si>
    <t>DICLOCED COL</t>
  </si>
  <si>
    <t>DICLOCED 0,1% COLLYRE FL 10ML 1/10 ML</t>
  </si>
  <si>
    <t>907379</t>
  </si>
  <si>
    <t>POLYDEXA</t>
  </si>
  <si>
    <t>POLYDEXA SOL AURICULAIRE FL 1/10,5 ML</t>
  </si>
  <si>
    <t>908331</t>
  </si>
  <si>
    <t>PROCTOLOG SUP</t>
  </si>
  <si>
    <t>SEDORRHOÏDE SUPPO</t>
  </si>
  <si>
    <t>RIFAMYCINE COLL</t>
  </si>
  <si>
    <t>ATURGYL</t>
  </si>
  <si>
    <t>912271</t>
  </si>
  <si>
    <t>DOLGIT</t>
  </si>
  <si>
    <t>921172</t>
  </si>
  <si>
    <t>ACICLOVIR 5%10G</t>
  </si>
  <si>
    <t>ACICLOVIR EG 5% CREME 1/10 G</t>
  </si>
  <si>
    <t>AZOPT 1%</t>
  </si>
  <si>
    <t>TRUSOPT 2% COLLYRE</t>
  </si>
  <si>
    <t>907834</t>
  </si>
  <si>
    <t>RAMET CADE FL</t>
  </si>
  <si>
    <t>PULMICORT 400</t>
  </si>
  <si>
    <t>BETADINE GYN SO</t>
  </si>
  <si>
    <t>FUCITHALMIC GEL</t>
  </si>
  <si>
    <t>ECONAZOLE OVULE</t>
  </si>
  <si>
    <t>XALATAN COLLYRE</t>
  </si>
  <si>
    <t>917697</t>
  </si>
  <si>
    <t>IOPIDINE 0,5%</t>
  </si>
  <si>
    <t>IOPIDINE 0,5% COLLYRE FL 5ML 1/5 ML</t>
  </si>
  <si>
    <t>917567</t>
  </si>
  <si>
    <t>DIPROLENE CR</t>
  </si>
  <si>
    <t>DIPROLENE 0,05% CREME 1/15 G</t>
  </si>
  <si>
    <t>TOBREX COLLY</t>
  </si>
  <si>
    <t>910547</t>
  </si>
  <si>
    <t>NEOSYNEPHRINE</t>
  </si>
  <si>
    <t>NEOSYNEPHRINE FAURE 10% COLL UNIDOSE</t>
  </si>
  <si>
    <t>908416</t>
  </si>
  <si>
    <t>SKIACOL</t>
  </si>
  <si>
    <t>SKIACOL COLLYRE</t>
  </si>
  <si>
    <t>21787</t>
  </si>
  <si>
    <t>HUILE PARAFFINE</t>
  </si>
  <si>
    <t>913475</t>
  </si>
  <si>
    <t>NATISPRAY 0,15</t>
  </si>
  <si>
    <t>914347</t>
  </si>
  <si>
    <t>CHIBROXINE</t>
  </si>
  <si>
    <t>EXOCINE 0,3% COLLYRE FL 5ML 1/5 ML</t>
  </si>
  <si>
    <t>KETODERM CR</t>
  </si>
  <si>
    <t>920586</t>
  </si>
  <si>
    <t>COSOPT COLLY</t>
  </si>
  <si>
    <t>COSOPT COLLYRE FL 5ML 1/5 ML</t>
  </si>
  <si>
    <t>BECOTIDE 250</t>
  </si>
  <si>
    <t>KAYEXALATE SAC</t>
  </si>
  <si>
    <t>906621</t>
  </si>
  <si>
    <t>OTIPAX PULV AUR</t>
  </si>
  <si>
    <t>OTIPAX SOL AURICULAIRE FL PRESS  1/16 G</t>
  </si>
  <si>
    <t>905489</t>
  </si>
  <si>
    <t>LOCOID LOTION</t>
  </si>
  <si>
    <t>LOCOID 0,1% LOTION 1/30 ML</t>
  </si>
  <si>
    <t>2455</t>
  </si>
  <si>
    <t>2456</t>
  </si>
  <si>
    <t>2459</t>
  </si>
  <si>
    <t>2457</t>
  </si>
  <si>
    <t>1424</t>
  </si>
  <si>
    <t>2458</t>
  </si>
  <si>
    <t>2460</t>
  </si>
  <si>
    <t>1425</t>
  </si>
  <si>
    <t>2462</t>
  </si>
  <si>
    <t>2461</t>
  </si>
  <si>
    <t>2475</t>
  </si>
  <si>
    <t>1406</t>
  </si>
  <si>
    <t>2463</t>
  </si>
  <si>
    <t>Formes buvables dispensées en 2011 (UCD)</t>
  </si>
  <si>
    <t>TOTAUX / MOYENNES</t>
  </si>
  <si>
    <t>Utilisez les liens hypertextes pour naviguer dans le document et revenir à cette page</t>
  </si>
  <si>
    <t>INEXIUM 40 MG COMPRIMEstop jc 02/2011</t>
  </si>
  <si>
    <t>INEXIUM 40MG CPR 14</t>
  </si>
  <si>
    <t>915839</t>
  </si>
  <si>
    <t>MONOTILDIEM 200 MG LP GELULE</t>
  </si>
  <si>
    <t>MONO TILDIEM LP 200MG GELULE 28</t>
  </si>
  <si>
    <t>910213</t>
  </si>
  <si>
    <t>ZYLORIC 100 MG COMPRIME</t>
  </si>
  <si>
    <t>ZYLORIC 100MG CPR 28</t>
  </si>
  <si>
    <t>914041</t>
  </si>
  <si>
    <t>LEVOTHYROX 150 MCG COMPRIME</t>
  </si>
  <si>
    <t>LEVOTHYROX 150 MICROG CPR 28</t>
  </si>
  <si>
    <t>922060</t>
  </si>
  <si>
    <t>CERIS 20 MG COMPRIME ENROBE</t>
  </si>
  <si>
    <t>CERIS 20MG CPR 30</t>
  </si>
  <si>
    <t>905883</t>
  </si>
  <si>
    <t>MICROVAL COMPRIME 1x28</t>
  </si>
  <si>
    <t>MICROVAL 0,03MG CPR 28</t>
  </si>
  <si>
    <t>925913</t>
  </si>
  <si>
    <t>APROVEL 150 MG COMPRIME DU</t>
  </si>
  <si>
    <t>APROVEL 150MG CP</t>
  </si>
  <si>
    <t>928331</t>
  </si>
  <si>
    <t>SPIRAMYCINE/METRONIDAZOLE EG 1.5M/250</t>
  </si>
  <si>
    <t>SPIRAM/METRO EG 1,5MUI/250MG CPR 10</t>
  </si>
  <si>
    <t>915049</t>
  </si>
  <si>
    <t>SUDAFED 60 MG COMPRIMESTOP JC 03/2011</t>
  </si>
  <si>
    <t>SUDAFED 60MG CPR 15</t>
  </si>
  <si>
    <t>917119</t>
  </si>
  <si>
    <t>COZAAR 50 MG COMPRIME</t>
  </si>
  <si>
    <t>COZAAR 50MG CPR 28</t>
  </si>
  <si>
    <t>929015</t>
  </si>
  <si>
    <t>BUPRENORPHINE MYLAN 2 MG COMPRIME</t>
  </si>
  <si>
    <t>BUPRENORPHINE MYL 2MG CPR 7</t>
  </si>
  <si>
    <t>900118</t>
  </si>
  <si>
    <t>ADEPAL COMPRIMES</t>
  </si>
  <si>
    <t>ADEPAL CPR 21</t>
  </si>
  <si>
    <t>904990</t>
  </si>
  <si>
    <t>LASILIX 40 MG COMPRIMES</t>
  </si>
  <si>
    <t>LASILIX 40MG CPR 30</t>
  </si>
  <si>
    <t>928361</t>
  </si>
  <si>
    <t>BISOCE-GE 1,25 MG COMPRIME PELLICULE</t>
  </si>
  <si>
    <t>928366</t>
  </si>
  <si>
    <t>BISOCE-GE 5 MG COMPRIME PELLICULE</t>
  </si>
  <si>
    <t>928363</t>
  </si>
  <si>
    <t>BISOCE-GE 2.5MG COMPRIME PELLICULE</t>
  </si>
  <si>
    <t>904769</t>
  </si>
  <si>
    <t>ISOPTINE 120 MG GELULE</t>
  </si>
  <si>
    <t>ISOPTINE 120MG GELULE 30</t>
  </si>
  <si>
    <t>934429</t>
  </si>
  <si>
    <t>VALDOXAN 25 MG COMPRIME PELLICULE</t>
  </si>
  <si>
    <t>903730</t>
  </si>
  <si>
    <t>GARDENAL 50 MG COMPRIME</t>
  </si>
  <si>
    <t>GARDENAL 50MG CPR 30</t>
  </si>
  <si>
    <t>900980</t>
  </si>
  <si>
    <t>BECILAN 250 MG COMPRIME</t>
  </si>
  <si>
    <t>BECILAN 250MG CPR 40</t>
  </si>
  <si>
    <t>915131</t>
  </si>
  <si>
    <t>TANAKAN 40 MG COMPRIMEarret stop jc</t>
  </si>
  <si>
    <t>TANAKAN 40MG CPR 30</t>
  </si>
  <si>
    <t>904991</t>
  </si>
  <si>
    <t>LASILIX FAIBLE 20 MG COMPRIME</t>
  </si>
  <si>
    <t>LASILIX FAIBLE 20MG CPR 30</t>
  </si>
  <si>
    <t>910115</t>
  </si>
  <si>
    <t>VOLTARENE 50 MG COMPRIME</t>
  </si>
  <si>
    <t>VOLTARENE 50MG CPR 30</t>
  </si>
  <si>
    <t>912538</t>
  </si>
  <si>
    <t>HYPERIUM 1 MG COMPRIME</t>
  </si>
  <si>
    <t>HYPERIUM 1MG CPR 30</t>
  </si>
  <si>
    <t>923608</t>
  </si>
  <si>
    <t>TAREG 80 MG COMPRIMES PELLICULES</t>
  </si>
  <si>
    <t>TAREG 80MG CPR 28</t>
  </si>
  <si>
    <t>926396</t>
  </si>
  <si>
    <t>LYRICA 100 MG GELULE</t>
  </si>
  <si>
    <t>LYRICA 100MG GELULE 84</t>
  </si>
  <si>
    <t>910577</t>
  </si>
  <si>
    <t>LOXEN 20 MG COMPRIMES</t>
  </si>
  <si>
    <t>LOXEN 20MG CPR 30</t>
  </si>
  <si>
    <t>904971</t>
  </si>
  <si>
    <t>LARGACTIL 100 MG COMPRIME</t>
  </si>
  <si>
    <t>LARGACTIL 100MG CPR 30</t>
  </si>
  <si>
    <t>935184</t>
  </si>
  <si>
    <t>GABAPENTINE ARROW 100 MG GELULE</t>
  </si>
  <si>
    <t>920090</t>
  </si>
  <si>
    <t>ATACAND 8 MG COMPRIME</t>
  </si>
  <si>
    <t>ATACAND 8MG CPR 28</t>
  </si>
  <si>
    <t>906235</t>
  </si>
  <si>
    <t>NEULEPTIL 25 MG COMPRIME</t>
  </si>
  <si>
    <t>NEULEPTIL 25MG CPR 50</t>
  </si>
  <si>
    <t>912987</t>
  </si>
  <si>
    <t>EUPRESSYL 60 MG GELULE</t>
  </si>
  <si>
    <t>EUPRESSYL 60MG GELULE 30</t>
  </si>
  <si>
    <t>925998</t>
  </si>
  <si>
    <t>TEMERIT 5 MG COMPRIME</t>
  </si>
  <si>
    <t>TEMERIT 5MG CPR 28</t>
  </si>
  <si>
    <t>929096</t>
  </si>
  <si>
    <t>CARBAMAZEPINE SANDOZ LP 200 MG COMPRIME</t>
  </si>
  <si>
    <t>920211</t>
  </si>
  <si>
    <t>CLOZAPINE PANPHARMA 25 MG COMPRIME</t>
  </si>
  <si>
    <t>CLOZAPINE PAN 25MG CPR 7</t>
  </si>
  <si>
    <t>926132</t>
  </si>
  <si>
    <t>TRIATEC 5 MG COMPRIME</t>
  </si>
  <si>
    <t>TRIATEC 5MG CPR 30</t>
  </si>
  <si>
    <t>905915</t>
  </si>
  <si>
    <t>MINIDRIL COMPRIME 1 x 21</t>
  </si>
  <si>
    <t>MINIDRIL 0,15/0,03MG CPR 21</t>
  </si>
  <si>
    <t>926394</t>
  </si>
  <si>
    <t>IBUPROFENE SANDOZ 200MG COMPRIME</t>
  </si>
  <si>
    <t>IBUPROFENE SDZ 200MG CPR ENR 30</t>
  </si>
  <si>
    <t>903679</t>
  </si>
  <si>
    <t>FURADANTINE 50 MG GELULE</t>
  </si>
  <si>
    <t>FURADANTINE 50MG GELULE 21</t>
  </si>
  <si>
    <t>920757</t>
  </si>
  <si>
    <t>ALPRAZOLAM MERCK 0.50 MG COMPRIME</t>
  </si>
  <si>
    <t>ALPRAZOLAM MYL 0,50MG CPR 30</t>
  </si>
  <si>
    <t>928362</t>
  </si>
  <si>
    <t>BISOCE-GE 10 MG COMPRIME</t>
  </si>
  <si>
    <t>926585</t>
  </si>
  <si>
    <t>MIANSERINE SANDOZ 60 MG COMPRIMEPELLICULE SECABLE</t>
  </si>
  <si>
    <t>MIANSERINE SDZ 60MG CPR 14</t>
  </si>
  <si>
    <t>919647</t>
  </si>
  <si>
    <t>VIRAMUNE 200 MG COMPRIME</t>
  </si>
  <si>
    <t>VIRAMUNE 200 mg comprime</t>
  </si>
  <si>
    <t>927418</t>
  </si>
  <si>
    <t>TRUVADA 200MG/245MG COMPRIME PELLICULE</t>
  </si>
  <si>
    <t>TRUVADA comprime pellicule</t>
  </si>
  <si>
    <t>913607</t>
  </si>
  <si>
    <t>ALEPSAL 150 MG COMPRIME</t>
  </si>
  <si>
    <t>ALEPSAL 150MG CPR 30</t>
  </si>
  <si>
    <t>932371</t>
  </si>
  <si>
    <t>VENLAFAXINE ARROW LP 37,5 MG GEL</t>
  </si>
  <si>
    <t>VENLAFAXINE ARW LP 37,5MG GELULE 30</t>
  </si>
  <si>
    <t>917263</t>
  </si>
  <si>
    <t>FOZITEC 10 MG COMPRIME</t>
  </si>
  <si>
    <t>FOZITEC 10MG CPR 28</t>
  </si>
  <si>
    <t>929653</t>
  </si>
  <si>
    <t>FINASTERIDE ARROW 5 MG COMPRIME pellic</t>
  </si>
  <si>
    <t>925018</t>
  </si>
  <si>
    <t>COPEGUS 200 MG COMPRIME</t>
  </si>
  <si>
    <t>COPEGUS 200 mg comprime pellicule</t>
  </si>
  <si>
    <t>925870</t>
  </si>
  <si>
    <t>REYATAZ 200 MG GELULE</t>
  </si>
  <si>
    <t>REYATAZ 200 mg gelule</t>
  </si>
  <si>
    <t>924375</t>
  </si>
  <si>
    <t>FLUVOXAMINE EG 100 MG COMPRIME</t>
  </si>
  <si>
    <t>FLUVOXAMINE EG 100MG CPR 15</t>
  </si>
  <si>
    <t>901065</t>
  </si>
  <si>
    <t>BEVITINE 250 COMPRIME ENROBE</t>
  </si>
  <si>
    <t>BEVITINE 250MG CPR 20</t>
  </si>
  <si>
    <t>905944</t>
  </si>
  <si>
    <t>MODOPAR 250 MG GELULE</t>
  </si>
  <si>
    <t>MODOPAR 250 (200MG/50MG) GELULE 60</t>
  </si>
  <si>
    <t>930387</t>
  </si>
  <si>
    <t>ISENTRESS 400 MG COMPRIME</t>
  </si>
  <si>
    <t>ISENTRESS 400 MG Comprime pellicule</t>
  </si>
  <si>
    <t>922147</t>
  </si>
  <si>
    <t>DIAMICRON 30 MG COMPRIME L.M.</t>
  </si>
  <si>
    <t>DIAMICRON LP 30MG CPR 30</t>
  </si>
  <si>
    <t>904198</t>
  </si>
  <si>
    <t>HAVLANE 1 MG COMPRIME</t>
  </si>
  <si>
    <t>HAVLANE 1MG CPR 20</t>
  </si>
  <si>
    <t>924402</t>
  </si>
  <si>
    <t>XYZALL 5 MG COMPRIME</t>
  </si>
  <si>
    <t>XYZALL 5MG CPR 14</t>
  </si>
  <si>
    <t>935241</t>
  </si>
  <si>
    <t>NORVIR 100 MG COMPRIME PELLICULEBOITE DE 30</t>
  </si>
  <si>
    <t>937186</t>
  </si>
  <si>
    <t>XEROQUEL LP 300MG COMPRIME</t>
  </si>
  <si>
    <t>XEROQUEL LP 300MG CPR</t>
  </si>
  <si>
    <t>927318</t>
  </si>
  <si>
    <t>CLOMIPRAMINE SANDOZ 25 MG COMPRIME</t>
  </si>
  <si>
    <t>CLOMIPRAMINE SDZ 25MG CPR 50</t>
  </si>
  <si>
    <t>912352</t>
  </si>
  <si>
    <t>STILNOX 10 MG COMPRIME</t>
  </si>
  <si>
    <t>STILNOX 10MG CPR 7</t>
  </si>
  <si>
    <t>921797</t>
  </si>
  <si>
    <t>NOVONORM 2 MG COMPRIMEvoir ao 2012 ches EG</t>
  </si>
  <si>
    <t>NOVONORM 2MG CPR 90</t>
  </si>
  <si>
    <t>918171</t>
  </si>
  <si>
    <t>ZOLOFT 50 MG GELULE</t>
  </si>
  <si>
    <t>ZOLOFT 50MG GELULE 28</t>
  </si>
  <si>
    <t>923307</t>
  </si>
  <si>
    <t>BETASERC 24 MG COMPRIME</t>
  </si>
  <si>
    <t>BETASERC 24MG CPR 60</t>
  </si>
  <si>
    <t>905940</t>
  </si>
  <si>
    <t>MODITEN 100 MG COMPRIMEARRET LABO 03/2011</t>
  </si>
  <si>
    <t>MODITEN 100MG CPR 15</t>
  </si>
  <si>
    <t>925562</t>
  </si>
  <si>
    <t>OFLOXACINE ARROW 200 MG COMP SECABLE</t>
  </si>
  <si>
    <t>OFLOXACINE ARW 200MG CPR 10</t>
  </si>
  <si>
    <t>916726</t>
  </si>
  <si>
    <t>ADANCOR 10 MG COMPRIME</t>
  </si>
  <si>
    <t>ADANCOR 10MG CPR 30</t>
  </si>
  <si>
    <t>903243</t>
  </si>
  <si>
    <t>ESIDREX 25 MG COMPRIME</t>
  </si>
  <si>
    <t>ESIDREX 25MG CPR 20</t>
  </si>
  <si>
    <t>919382</t>
  </si>
  <si>
    <t>ZYPREXA 5 MG COMPRIMEstop jc 07/2011 voir orodisp</t>
  </si>
  <si>
    <t>ZYPREXA 5MG CPR 28</t>
  </si>
  <si>
    <t>900904</t>
  </si>
  <si>
    <t>BACTRIM FORTE 800MG/160MG COMPRIME</t>
  </si>
  <si>
    <t>BACTRIM FORTE CPR 10</t>
  </si>
  <si>
    <t>921224</t>
  </si>
  <si>
    <t>EPITOMAX 25 MG GELULE</t>
  </si>
  <si>
    <t>EPITOMAX 25MG GELULE 28</t>
  </si>
  <si>
    <t>929097</t>
  </si>
  <si>
    <t>CARBAMAZEPINE SANDOZ LP 400 MG COMPRIME</t>
  </si>
  <si>
    <t>926584</t>
  </si>
  <si>
    <t>MIANSERINE SANDOZ 30 MG COMPRIMEPELLICULE SECABLE</t>
  </si>
  <si>
    <t>MIANSERINE SDZ 30MG CPR 30</t>
  </si>
  <si>
    <t>902382</t>
  </si>
  <si>
    <t>DAFALGAN 500MG GELULECONDITIONNEMENT UNITAIRE</t>
  </si>
  <si>
    <t>DAFALGAN 500MG GELULE 16</t>
  </si>
  <si>
    <t>900213</t>
  </si>
  <si>
    <t>ALDACTONE 75 MG COMPRIME</t>
  </si>
  <si>
    <t>ALDACTONE 75MG CPR 30</t>
  </si>
  <si>
    <t>927180</t>
  </si>
  <si>
    <t>RISPERDALORO 0,5 MG COMPRIME</t>
  </si>
  <si>
    <t>RISPERDALORO 0,5MG CPR 28</t>
  </si>
  <si>
    <t>906568</t>
  </si>
  <si>
    <t>ORBENINE 500 MG GELULE</t>
  </si>
  <si>
    <t>SERETIDE 250FG DISKUS</t>
  </si>
  <si>
    <t>900706</t>
  </si>
  <si>
    <t>ASCABIOL 125 ML LOTION APPLIC LOCALE</t>
  </si>
  <si>
    <t>919425</t>
  </si>
  <si>
    <t>CILOXAN 0.3% COLLYRE 5ML</t>
  </si>
  <si>
    <t>CILOXAN 0,3% COLLYRE FL 5ML 1/5 ML</t>
  </si>
  <si>
    <t>926948</t>
  </si>
  <si>
    <t>ECONAZOLE SANDOZ LP 150 MG OVULE</t>
  </si>
  <si>
    <t>ECONAZOLE SDZ LP 150MG OVULE 1</t>
  </si>
  <si>
    <t>926362</t>
  </si>
  <si>
    <t>ECONAZOLE SANDOZ 1% CREME 30G</t>
  </si>
  <si>
    <t>ECONAZOLE SDZ 1% CREME TUBE 30G 1</t>
  </si>
  <si>
    <t>903901</t>
  </si>
  <si>
    <t>GLUCOSE 30 % 500 ML ECOFLAC SOLUTION HYPERTONIQUE POUR PERFUSION</t>
  </si>
  <si>
    <t>930451</t>
  </si>
  <si>
    <t>INNOVAIR SOLUTION INHALATIONFLACON 120 DOSES</t>
  </si>
  <si>
    <t>INNOVAIR 100/6 MICROG/DOSE SOL INH 120</t>
  </si>
  <si>
    <t>926389</t>
  </si>
  <si>
    <t>ECONAZOLE SANDOZ 1% EMULSION 30G</t>
  </si>
  <si>
    <t>ECONAZOLE SDZ 1% EMULS FL 30G 1/30 G</t>
  </si>
  <si>
    <t>919377</t>
  </si>
  <si>
    <t>DUROGESIC 50 MCG / HDISPOSITIF TRANSDERMIQUE</t>
  </si>
  <si>
    <t>DUROGESIC 50MICROG/H DISP TRANSDERM 5</t>
  </si>
  <si>
    <t>923253</t>
  </si>
  <si>
    <t>SERETIDE 250MCG/25 MCG FLACONSUSPENSION POUR INHALATION</t>
  </si>
  <si>
    <t>SERETIDE 250/25 MICROG SUSP INHAL 1/8 ML</t>
  </si>
  <si>
    <t>931780</t>
  </si>
  <si>
    <t>FENTANYL RTP 25 MCG PATCH</t>
  </si>
  <si>
    <t>FENTANYL RTP 25MICROG/H DISP TRANSD 5</t>
  </si>
  <si>
    <t>922802</t>
  </si>
  <si>
    <t>OLICLINOMEL N4 550 E emuls p perf IV POCHE DE 1 LITRE</t>
  </si>
  <si>
    <t>OLICLINOMEL N4-550 E INJ 1L 6/1 L</t>
  </si>
  <si>
    <t>917904</t>
  </si>
  <si>
    <t>GLUCOSE 10% 500 ML ECOFLACSOLUTION POUR PERFUSION</t>
  </si>
  <si>
    <t>GLUCOSE 10% 500 ML POCHE</t>
  </si>
  <si>
    <t>917784</t>
  </si>
  <si>
    <t>TRUSOPT 2 % COLLYRE FLACON 5 ML</t>
  </si>
  <si>
    <t>TRUSOPT 20 MG/ML COLLYRE FL 5ML 1/5 ML</t>
  </si>
  <si>
    <t>914844</t>
  </si>
  <si>
    <t>BRICANYL 500 MCG TURBUHALER</t>
  </si>
  <si>
    <t>BRICANYL TURBUHALER 500 MICROG/DOSE 200</t>
  </si>
  <si>
    <t>927210</t>
  </si>
  <si>
    <t>AKINETON LP 4 MG COMPRIME</t>
  </si>
  <si>
    <t>AKINETON LP 4MG CPR 30</t>
  </si>
  <si>
    <t>908298</t>
  </si>
  <si>
    <t>SECTRAL 200 MG COMPRIME</t>
  </si>
  <si>
    <t>SECTRAL 200MG CPR 30</t>
  </si>
  <si>
    <t>928200</t>
  </si>
  <si>
    <t>PRAVASTATINE ARROW 20 MG COMPRIME</t>
  </si>
  <si>
    <t>PRAVASTATINE ARW GEN 20MG CPR 28</t>
  </si>
  <si>
    <t>908737</t>
  </si>
  <si>
    <t>STAGID 700 MG COMPRIME</t>
  </si>
  <si>
    <t>STAGID 700MG CPR 30</t>
  </si>
  <si>
    <t>916898</t>
  </si>
  <si>
    <t>VOLTARENE LP 75 MG COMPRIME</t>
  </si>
  <si>
    <t>VOLTARENE LP 75MG CPR 30</t>
  </si>
  <si>
    <t>915791</t>
  </si>
  <si>
    <t>TIORFAN 100 MG GELULE</t>
  </si>
  <si>
    <t>TIORFAN 100MG GELULE 20</t>
  </si>
  <si>
    <t>930403</t>
  </si>
  <si>
    <t>JANUVIA 100 MG COMPRIMES</t>
  </si>
  <si>
    <t>JANUVIA 100MG CPR 28</t>
  </si>
  <si>
    <t>926402</t>
  </si>
  <si>
    <t>LYRICA 75 MG GELULE</t>
  </si>
  <si>
    <t>LYRICA 75MG GELULE 56</t>
  </si>
  <si>
    <t>926776</t>
  </si>
  <si>
    <t>AMOXICILLINE+AC.CLAV CP 500MG/62.5MGSANDOZ</t>
  </si>
  <si>
    <t>AMOX/AC CLAV SDZ 500MG/62,5MG AD CPR 16</t>
  </si>
  <si>
    <t>913680</t>
  </si>
  <si>
    <t>LEVOTHYROX 25 MCG COMPRIME</t>
  </si>
  <si>
    <t>LEVOTHYROX 25 MICROG CPR 28</t>
  </si>
  <si>
    <t>926131</t>
  </si>
  <si>
    <t>TRIATEC 2.5 MG COMPRIME</t>
  </si>
  <si>
    <t>TRIATEC 2,5MG CPR 30</t>
  </si>
  <si>
    <t>908344</t>
  </si>
  <si>
    <t>SEMAP 20 MG COMPRIME</t>
  </si>
  <si>
    <t>SEMAP 20MG CPR  6</t>
  </si>
  <si>
    <t>902765</t>
  </si>
  <si>
    <t>DIPIPERON 40 MG COMPRIME</t>
  </si>
  <si>
    <t>DIPIPERON 40MG CPR 20</t>
  </si>
  <si>
    <t>909048</t>
  </si>
  <si>
    <t>TANGANIL 500 MG COMPRIME</t>
  </si>
  <si>
    <t>TANGANIL 500MG CPR 30</t>
  </si>
  <si>
    <t>927823</t>
  </si>
  <si>
    <t>XENAZINE 25 MG COMPRIME</t>
  </si>
  <si>
    <t>XENAZINE 25MG CPR 112</t>
  </si>
  <si>
    <t>923861</t>
  </si>
  <si>
    <t>EBIXA 10 MG COMPRIME</t>
  </si>
  <si>
    <t>EBIXA 10MG CPR 56</t>
  </si>
  <si>
    <t>925869</t>
  </si>
  <si>
    <t>REYATAZ 150 MG GELULE</t>
  </si>
  <si>
    <t>REYATAZ 150 mg gelule</t>
  </si>
  <si>
    <t>923521</t>
  </si>
  <si>
    <t>AMIODARONE ARROW 200 MG COMPRIME</t>
  </si>
  <si>
    <t>AMIODARONE ARW 200MG CPR 30</t>
  </si>
  <si>
    <t>922753</t>
  </si>
  <si>
    <t>KEPPRA 250 MG COMPRIME</t>
  </si>
  <si>
    <t>KEPPRA 250MG CPR 60</t>
  </si>
  <si>
    <t>905943</t>
  </si>
  <si>
    <t>MODOPAR 125 MG GELULE</t>
  </si>
  <si>
    <t>MODOPAR 125 (100MG/25MG) GELULE 60</t>
  </si>
  <si>
    <t>923442</t>
  </si>
  <si>
    <t>ATENOLOL ARROW 50 MG COMP SECABLE</t>
  </si>
  <si>
    <t>ATENOLOL ARW 50MG CPR 28</t>
  </si>
  <si>
    <t>912503</t>
  </si>
  <si>
    <t>ISOPTINE LP 240 MG COMPRIME</t>
  </si>
  <si>
    <t>ISOPTINE LP 240MG CPR 30</t>
  </si>
  <si>
    <t>923080</t>
  </si>
  <si>
    <t>PARKINANE LP 2MG GELULE 50</t>
  </si>
  <si>
    <t>925927</t>
  </si>
  <si>
    <t>CETIRIZINE ARROW 10mg CP SECABLE</t>
  </si>
  <si>
    <t>CETIRIZINE ARW 10MG CPR 15</t>
  </si>
  <si>
    <t>909303</t>
  </si>
  <si>
    <t>TIAPRIDAL 100 MG COMPRIMES</t>
  </si>
  <si>
    <t>TIAPRIDAL 100MG CPR 20</t>
  </si>
  <si>
    <t>921014</t>
  </si>
  <si>
    <t>SOLIAN 100 MG COMPRIME</t>
  </si>
  <si>
    <t>SOLIAN 100MG CPR 30</t>
  </si>
  <si>
    <t>913492</t>
  </si>
  <si>
    <t>TEGRETOL LP 200 MG COMPRIME</t>
  </si>
  <si>
    <t>TEGRETOL LP 200MG CPR 30</t>
  </si>
  <si>
    <t>902399</t>
  </si>
  <si>
    <t>DAONIL 5 MG COMPRIME</t>
  </si>
  <si>
    <t>DAONIL 5MG CPR 100</t>
  </si>
  <si>
    <t>905406</t>
  </si>
  <si>
    <t>LEXOMIL 6 MG COMPRIME QUADRISECABLE</t>
  </si>
  <si>
    <t>LEXOMIL 6MG CPR 30</t>
  </si>
  <si>
    <t>916396</t>
  </si>
  <si>
    <t>DRIPTANE GE 5 MG COMPRIME</t>
  </si>
  <si>
    <t>DRIPTANE 5MG CPR GE 60</t>
  </si>
  <si>
    <t>924880</t>
  </si>
  <si>
    <t>DAFALGAN 1 G COMPRIME</t>
  </si>
  <si>
    <t>DAFALGAN 1G CPR 8</t>
  </si>
  <si>
    <t>916040</t>
  </si>
  <si>
    <t>GUTRON 2,5 MG COMPRIME</t>
  </si>
  <si>
    <t>GUTRON 2,5MG CPR 30</t>
  </si>
  <si>
    <t>920210</t>
  </si>
  <si>
    <t>CLOZAPINE PANPHARMA 100 MG COMPRIME</t>
  </si>
  <si>
    <t>CLOZAPINE PAN 100MG CPR 14</t>
  </si>
  <si>
    <t>924913</t>
  </si>
  <si>
    <t>IMOVANE 3.75 MG COMPRIME</t>
  </si>
  <si>
    <t>IMOVANE 3,75MG CPR 5</t>
  </si>
  <si>
    <t>915255</t>
  </si>
  <si>
    <t>AMLOR 5 MG GELULE</t>
  </si>
  <si>
    <t>AMLOR 5MG GELULE 30</t>
  </si>
  <si>
    <t>903877</t>
  </si>
  <si>
    <t>GLUCOPHAGE 850 MG COMPRIME</t>
  </si>
  <si>
    <t>GLUCOPHAGE 850MG CPR 30</t>
  </si>
  <si>
    <t>923079</t>
  </si>
  <si>
    <t>INEXIUM 20 MG COMPRIME</t>
  </si>
  <si>
    <t>INEXIUM 20MG CPR 7</t>
  </si>
  <si>
    <t>909433</t>
  </si>
  <si>
    <t>TRANXENE 10 MG GELULE</t>
  </si>
  <si>
    <t>TRANXENE 10MG GELULE 30</t>
  </si>
  <si>
    <t>918997</t>
  </si>
  <si>
    <t>TAHOR 10 MG COMPRIME</t>
  </si>
  <si>
    <t>TAHOR 10MG CPR 28</t>
  </si>
  <si>
    <t>917701</t>
  </si>
  <si>
    <t>RISPERDAL 2 MG COMPRIMEstop jc 07/2011 voir orodisp</t>
  </si>
  <si>
    <t>RISPERDAL 2MG CPR 60</t>
  </si>
  <si>
    <t>919381</t>
  </si>
  <si>
    <t>ZYPREXA 10 MG COMPRIMEstop jc 07/2011 voir orodisp</t>
  </si>
  <si>
    <t>ZYPREXA 10MG CPR 28</t>
  </si>
  <si>
    <t>912601</t>
  </si>
  <si>
    <t>CLOPIXOL 10 MG COMPRIME</t>
  </si>
  <si>
    <t>CLOPIXOL 10MG CPR 30</t>
  </si>
  <si>
    <t>906294</t>
  </si>
  <si>
    <t>NICOBION 500 MG COMPRIME</t>
  </si>
  <si>
    <t>NICOBION 500MG CPR 30</t>
  </si>
  <si>
    <t>927258</t>
  </si>
  <si>
    <t>PAROXETINE ARROW 20mg COMPRIME</t>
  </si>
  <si>
    <t>PAROXETINE ARW 20MG CPR 14</t>
  </si>
  <si>
    <t>917648</t>
  </si>
  <si>
    <t>SEROPRAM 20 MG COMPRIME</t>
  </si>
  <si>
    <t>SEROPRAM 20MG CPR 28</t>
  </si>
  <si>
    <t>909089</t>
  </si>
  <si>
    <t>TEMESTA 2,5 MG COMPRIME</t>
  </si>
  <si>
    <t>TEMESTA 2,5MG CPR 30</t>
  </si>
  <si>
    <t>916496</t>
  </si>
  <si>
    <t>CREON 25000 UI GELULES</t>
  </si>
  <si>
    <t>CREON 25000U GELULE 60</t>
  </si>
  <si>
    <t>934370</t>
  </si>
  <si>
    <t>BIPROFENID LP 100 MG COMPRIME</t>
  </si>
  <si>
    <t>929153</t>
  </si>
  <si>
    <t>BUSPIRONE SANDOZ 10 MG COMPRIME</t>
  </si>
  <si>
    <t>BUSPIRONE SDZ 10MG CPR 1</t>
  </si>
  <si>
    <t>912551</t>
  </si>
  <si>
    <t>STABLON 12,5 MG COMPRIME</t>
  </si>
  <si>
    <t>STABLON 12,5MG CPR 30</t>
  </si>
  <si>
    <t>909731</t>
  </si>
  <si>
    <t>VALIUM 5 MG COMPRIME</t>
  </si>
  <si>
    <t>VALIUM ROCHE 5MG CPR 40</t>
  </si>
  <si>
    <t>912693</t>
  </si>
  <si>
    <t>LOXEN LP 50 MG GELULE</t>
  </si>
  <si>
    <t>LOXEN LP 50MG GELULE 60</t>
  </si>
  <si>
    <t>923615</t>
  </si>
  <si>
    <t>ANDROCUR 100 MG COMPRIME</t>
  </si>
  <si>
    <t>ANDROCUR 100MG CPR 60</t>
  </si>
  <si>
    <t>903183</t>
  </si>
  <si>
    <t>EQUANIL 400 MG COMPRIMEstop afssaps 10/01/2012</t>
  </si>
  <si>
    <t>EQUANIL 400MG CPR 30</t>
  </si>
  <si>
    <t>912250</t>
  </si>
  <si>
    <t>DIFFU K 600 MG GELULE</t>
  </si>
  <si>
    <t>DIFFU-K 600MG GELULE 40</t>
  </si>
  <si>
    <t>931423</t>
  </si>
  <si>
    <t>COVERSYL 5 MG COMPRIME PELLICULE</t>
  </si>
  <si>
    <t>COVERSYL 5MG CPR 30</t>
  </si>
  <si>
    <t>INSULINE NOVOMIX 50 FLEXPEN 100 UI/ML SOL INJ STYLO PREREMPLI 3 ML</t>
  </si>
  <si>
    <t>NOVOMIX 50 FLEXPEN 100U/ML SUSP INJ 5/3 ML</t>
  </si>
  <si>
    <t>925042</t>
  </si>
  <si>
    <t>LIDOCAINE AGUETTANT 10 MG/ML INJFLACON 20 ML</t>
  </si>
  <si>
    <t>LIDOCAINE 1% FL 20ML</t>
  </si>
  <si>
    <t>918974</t>
  </si>
  <si>
    <t>GLUCAGEN KIT 1 MG / ML POUDRE ET SOLVANT PR SOLUTION INJECT</t>
  </si>
  <si>
    <t>GLUCAGEN KIT 1MG/ML PDR INJ SER 1</t>
  </si>
  <si>
    <t>902411</t>
  </si>
  <si>
    <t>DEBRIDAT 50MG/5ML SOLUTION INJECTABLE STOP JC 08/2011</t>
  </si>
  <si>
    <t>DEBRIDAT 50 mg/5 ml solution injectable en ampoule</t>
  </si>
  <si>
    <t>924107</t>
  </si>
  <si>
    <t>PEGASYS 180 MCG/0.5 ML INJECTABLE SERINGUE PRE-REMPLIE</t>
  </si>
  <si>
    <t>PEGASYS 180 mcg solution injectable en seringue pr</t>
  </si>
  <si>
    <t>925592</t>
  </si>
  <si>
    <t>INSULINE ACTRAPID 100 UI/ML INJ FLACON SOLUTION INJECTABLE 10 ML</t>
  </si>
  <si>
    <t>ACTRAPID 1000UI/10ML SOL INJ FL 1/10 ML</t>
  </si>
  <si>
    <t>921417</t>
  </si>
  <si>
    <t>INSULINE UMULINE PROFIL 30 100 UI/MLSTYLO 3 ML</t>
  </si>
  <si>
    <t>UMULINE PROFIL 30 PEN 300UI/3ML INJ 5/3 ML</t>
  </si>
  <si>
    <t>922679</t>
  </si>
  <si>
    <t>METHYLPREDNISOLONE MERCK 40MG AMPOULES INJECTABLES</t>
  </si>
  <si>
    <t>METHYLPREDNISOLONE MERCK 40 MG Poudre pour solutio</t>
  </si>
  <si>
    <t>925597</t>
  </si>
  <si>
    <t>INSULINE INSULATARD NPH 100 UI/ML FL SOLUTION INJECTABLE 10 ML</t>
  </si>
  <si>
    <t>INSULATARD 1000UI/10ML SUSP INJ FL 1/10 ML</t>
  </si>
  <si>
    <t>921413</t>
  </si>
  <si>
    <t>INSULINE HUMALOG PEN 100 UI/MLSOL INJECT STYLO PREREMPLI 3 ML</t>
  </si>
  <si>
    <t>HUMALOG PEN 300UI/3ML SOL INJ 5/3 ML</t>
  </si>
  <si>
    <t>913753</t>
  </si>
  <si>
    <t>FRAXIPARINE 9500 UI AXa/1 ML INJECT SERINGUE PREREMPLIE</t>
  </si>
  <si>
    <t>FRAXIPARINE 9500UI AXA/1ML SOL INJ 2/1 ML</t>
  </si>
  <si>
    <t>918524</t>
  </si>
  <si>
    <t>XYLOCAINE 10 mg/mL sans conservateur SOLUTION INJECTABLE FLACON 20 ML</t>
  </si>
  <si>
    <t>XYLOCAINE 1% SS CONS SOL INJ FL 20ML 1/20 ML</t>
  </si>
  <si>
    <t>913214</t>
  </si>
  <si>
    <t>LOXEN 10 MG/10ML I.V. SOL INJECTABLE AMPOULE</t>
  </si>
  <si>
    <t>LOXEN 10MG INJ</t>
  </si>
  <si>
    <t>910986</t>
  </si>
  <si>
    <t>VACCIN TETANIQUE PASTEUR 40 UI/0.5MLSUSPENSION INJECTABLE</t>
  </si>
  <si>
    <t>VACCIN TETANIQUE PASTEUR SUSP INJ 1/,5 ML</t>
  </si>
  <si>
    <t>929224</t>
  </si>
  <si>
    <t>INSULINE APIDRA 100 UI/ML SOLOSTARSOL INJECT STYLO PREREMPLI 3 ML</t>
  </si>
  <si>
    <t>APIDRA 100U/ML SOL INJ STY SOLOSTAR 5/3 ML</t>
  </si>
  <si>
    <t>929728</t>
  </si>
  <si>
    <t>INSULINE NOVOMIX 70 FLEXPEN 100 UI/ML SOL INJ STYLO PREREMPLI 3 ML</t>
  </si>
  <si>
    <t>NOVOMIX 70 FLEXPEN 100U/ML SUSP INJ 5/3 ML</t>
  </si>
  <si>
    <t>904147</t>
  </si>
  <si>
    <t>HALDOL 5 MG/ ML SOLUTION INJECTABLE</t>
  </si>
  <si>
    <t>HALDOL 5MG/1ML SOL INJ 5/1 ML</t>
  </si>
  <si>
    <t>914717</t>
  </si>
  <si>
    <t>TUBERTEST SOLUTION INJECTABLE FLACON 10 DOSES</t>
  </si>
  <si>
    <t>TUBERTEST SOL INJ 1/1 ML</t>
  </si>
  <si>
    <t>920245</t>
  </si>
  <si>
    <t>FRAXODI 19000 UI AXa/ 1 ML INJECT SERINGUE PREREMPLIE STOP JC08/2011</t>
  </si>
  <si>
    <t>FRAXODI 19000UI AXA/1ML SOL INJ 2/1 ML</t>
  </si>
  <si>
    <t>926691</t>
  </si>
  <si>
    <t>LOVENOX 2000UI anti-XA/0.2 ML INJECT SERINGUE PREREMPLIE</t>
  </si>
  <si>
    <t>LOVENOX 2000UI AXA/0,2ML INJ SER +S 2/,2 ML</t>
  </si>
  <si>
    <t>907219</t>
  </si>
  <si>
    <t>PIPORTIL L4 25 MG/1ML SOLUTION INJ</t>
  </si>
  <si>
    <t>PIPORTIL L4 25MG/1ML SOL INJ 3/1 ML</t>
  </si>
  <si>
    <t>911224</t>
  </si>
  <si>
    <t>DIPRIVAN 200 mg -20 mL (10 mg/mL) EMULSION INJ EN AMPOULE DE 20 Ml</t>
  </si>
  <si>
    <t>DIPRIVAN 200 mg/20 mL, émulsion inj, amp</t>
  </si>
  <si>
    <t>906102</t>
  </si>
  <si>
    <t>NARCAN 0.4 mg - 1 mL AMPOULE DE 1 MLSOLUTION INJECTABLE I.V. I.M. S.C.</t>
  </si>
  <si>
    <t>930064</t>
  </si>
  <si>
    <t>BETAFERON 250 MCG / ML FLACON POUDRE + SERINGUE</t>
  </si>
  <si>
    <t>BETAFERON 0,25MG/ML PDR ET SOL INJ 15</t>
  </si>
  <si>
    <t>902097</t>
  </si>
  <si>
    <t>COLIMYCINE 1 M UI PDRE Pour SOL INJ</t>
  </si>
  <si>
    <t>COLIMYCINE 1 MILLION FL INJ</t>
  </si>
  <si>
    <t>927120</t>
  </si>
  <si>
    <t>INSULINE LEVEMIR FLEXPEN 100UI/MLSOL INJECT STYLO PREREMPLI 3 ML</t>
  </si>
  <si>
    <t>LEVEMIR FLEXPEN 300U/3ML SOL INJ STY 5/3 ML</t>
  </si>
  <si>
    <t>927525</t>
  </si>
  <si>
    <t>BOOSTRIX TETRA 0.5 ML SUSPENSION INJECT</t>
  </si>
  <si>
    <t>BOOSTRIXTETRA SUSP INJ 1/,5 ML</t>
  </si>
  <si>
    <t>921408</t>
  </si>
  <si>
    <t>INSULINE HUMALOG MIX 25 PEN 100 UI/ML SUSP INJ STYLO PREREMPLI 3 ML</t>
  </si>
  <si>
    <t>HUMALOG MIX25 PEN 300UI/3ML SUSP INJ 5/3 ML</t>
  </si>
  <si>
    <t>926690</t>
  </si>
  <si>
    <t>LOVENOX 10000 UI anti-XA/1 ML INJECT SERINGUE PREREMPLIE</t>
  </si>
  <si>
    <t>LOVENOX 10000UI AXA/1ML INJ SER +S 2/1 ML</t>
  </si>
  <si>
    <t>907497</t>
  </si>
  <si>
    <t>SODIUM CHLORURE 0,50 GR COMPRIMEBOITE DE 250 Grammes</t>
  </si>
  <si>
    <t>929910</t>
  </si>
  <si>
    <t>PHLOROGLUCINOL ARROW 80MG COMPRIMEORODISPERSIBLE</t>
  </si>
  <si>
    <t>PHLOROGLUCINOL ARW 80MG CPR DISP 10</t>
  </si>
  <si>
    <t>923633</t>
  </si>
  <si>
    <t>ZYPREXA VELOTAB 20 MG COMPRIME</t>
  </si>
  <si>
    <t>ZYPREXA VELOTAB 20 MG COMPRIME ORODISP</t>
  </si>
  <si>
    <t>930055</t>
  </si>
  <si>
    <t>LAMOTRIGINE ARROW 100MG COMP DISP</t>
  </si>
  <si>
    <t>LAMOTRIGINE ARW 100MG CPR DISP 30</t>
  </si>
  <si>
    <t>923631</t>
  </si>
  <si>
    <t>ZYPREXA VELOTAB 15 MG COMPRIME</t>
  </si>
  <si>
    <t>ZYPREXA VELOTAB 15 MG COMPRIME ORODISP</t>
  </si>
  <si>
    <t>923630</t>
  </si>
  <si>
    <t>ZYPREXA VELOTAB 10 MG COMPRIME</t>
  </si>
  <si>
    <t>ZYPREXA VELOTAB 10MG CPR 28 ORODISP</t>
  </si>
  <si>
    <t>935459</t>
  </si>
  <si>
    <t>DAFALGAN 500 MG COMPRIME EFFERVESCENT</t>
  </si>
  <si>
    <t>930058</t>
  </si>
  <si>
    <t>LAMOTRIGINE ARROW 50 MG COMP DISP</t>
  </si>
  <si>
    <t>LAMOTRIGINE ARW 50MG CPR DISP 30</t>
  </si>
  <si>
    <t>932720</t>
  </si>
  <si>
    <t>DOMPERIDONE ARROW 10 MG COMPRIME ORODISPERSIBLE</t>
  </si>
  <si>
    <t>922197</t>
  </si>
  <si>
    <t>PROZAC 20 MG COMPRIME DISPERSIBLE</t>
  </si>
  <si>
    <t>PROZAC 20MG CPR 28</t>
  </si>
  <si>
    <t>929073</t>
  </si>
  <si>
    <t>ABILIFY ORODISPERSIBLE 15 MG COMPRIME</t>
  </si>
  <si>
    <t>ABILIFY 15MG CPR DISP 28</t>
  </si>
  <si>
    <t>929072</t>
  </si>
  <si>
    <t>ABILIFY ORODISPERSIBLE 10 MG COMPRIME</t>
  </si>
  <si>
    <t>ABILIFY 10MG CPR DISP 28</t>
  </si>
  <si>
    <t>912887</t>
  </si>
  <si>
    <t>DAFALGAN CODEINE 500 MG/30 MG COMPRIME EFFERVESCENT</t>
  </si>
  <si>
    <t>DAFALGAN CODEINE 500MG/30MG CPR EFF</t>
  </si>
  <si>
    <t>930057</t>
  </si>
  <si>
    <t>LAMOTRIGINE ARROW 25 MG COMP DISP</t>
  </si>
  <si>
    <t>LAMOTRIGINE ARW 25MG CPR DISP 30</t>
  </si>
  <si>
    <t>922036</t>
  </si>
  <si>
    <t>SOLUPRED 20 MG COMPRIME ORO</t>
  </si>
  <si>
    <t>SOLUPRED 20MG CPR ORODISP 20</t>
  </si>
  <si>
    <t>923634</t>
  </si>
  <si>
    <t>ZYPREXA VELOTAB 5 MG COMPRIME</t>
  </si>
  <si>
    <t>ZYPREXA VELOTAB 5MG CPR 28 ORODISP</t>
  </si>
  <si>
    <t>903047</t>
  </si>
  <si>
    <t>EFFERALGAN 500MG COMPRIME EFFERVESCENarret labo cder dafalgan 01/2011</t>
  </si>
  <si>
    <t>EFFERALGAN 500MG CPR EFF 16</t>
  </si>
  <si>
    <t>921442</t>
  </si>
  <si>
    <t>LAMICTAL 50 MG COMPRIME</t>
  </si>
  <si>
    <t>LAMICTAL 50MG CPR DISP 30</t>
  </si>
  <si>
    <t>930056</t>
  </si>
  <si>
    <t>LAMOTRIGINE ARROW 200 MG COMP DISP</t>
  </si>
  <si>
    <t>LAMOTRIGINE ARW 200MG CPR DISP 30</t>
  </si>
  <si>
    <t>917843</t>
  </si>
  <si>
    <t>LAMICTAL 100 MG COMPRIME</t>
  </si>
  <si>
    <t>LAMICTAL 100MG CPR DISP 30</t>
  </si>
  <si>
    <t>929115</t>
  </si>
  <si>
    <t>ARICEPT 5 MG ORODISPERSIBLE COMPRIME</t>
  </si>
  <si>
    <t>ARICEPT 5MG CPR ORODISP 28</t>
  </si>
  <si>
    <t>931083</t>
  </si>
  <si>
    <t>DOMPERIDONE EG 10MG ORODISPERSIBLE</t>
  </si>
  <si>
    <t>DOMPERIDONE EG 10MG CPR DISP 30</t>
  </si>
  <si>
    <t>917844</t>
  </si>
  <si>
    <t>LAMICTAL 25 MG COMPRIME</t>
  </si>
  <si>
    <t>LAMICTAL 25MG CPR DISP 30</t>
  </si>
  <si>
    <t>929114</t>
  </si>
  <si>
    <t>OPHTIM 0,50% COLLYRE UNIDOSE 0,25ML 60/,25 ML</t>
  </si>
  <si>
    <t>13390</t>
  </si>
  <si>
    <t>10799</t>
  </si>
  <si>
    <t>GLUCIDION G5% 1</t>
  </si>
  <si>
    <t>11035</t>
  </si>
  <si>
    <t>EOSINE 2% DOSE</t>
  </si>
  <si>
    <t>2330</t>
  </si>
  <si>
    <t>LAMALINE SUPPO</t>
  </si>
  <si>
    <t>LAMALINE SUPPO 10</t>
  </si>
  <si>
    <t>13296</t>
  </si>
  <si>
    <t>BETADINE DERMIQ</t>
  </si>
  <si>
    <t>BETADINE DERMIQUE DOSETTE 10ML</t>
  </si>
  <si>
    <t>13004</t>
  </si>
  <si>
    <t>MICROLAX</t>
  </si>
  <si>
    <t>BEBEGEL CANULE 5G</t>
  </si>
  <si>
    <t>13251</t>
  </si>
  <si>
    <t>BEPANTHEN POMM</t>
  </si>
  <si>
    <t>14397</t>
  </si>
  <si>
    <t>EXELON 4.6MG DI</t>
  </si>
  <si>
    <t>10780</t>
  </si>
  <si>
    <t>DACRYOSERUM</t>
  </si>
  <si>
    <t>2310</t>
  </si>
  <si>
    <t>DUROGESIC 12</t>
  </si>
  <si>
    <t>11076</t>
  </si>
  <si>
    <t>BISEPTINE 40 ML</t>
  </si>
  <si>
    <t>BISEPTINE SOLUTION LOCALE FL 40ML</t>
  </si>
  <si>
    <t>10867</t>
  </si>
  <si>
    <t>NORMACOL LAVEME</t>
  </si>
  <si>
    <t>139</t>
  </si>
  <si>
    <t>INDOCOLLYRE</t>
  </si>
  <si>
    <t>INDOCOLLYRE 0,1% COLLYRE UNIDOSE 20/,35 ML</t>
  </si>
  <si>
    <t>11133</t>
  </si>
  <si>
    <t>DISCOTRINE 5MG</t>
  </si>
  <si>
    <t>10914</t>
  </si>
  <si>
    <t>METOCLOPRAMIDE</t>
  </si>
  <si>
    <t>10957</t>
  </si>
  <si>
    <t>BETADINE TULLE</t>
  </si>
  <si>
    <t>BETADINE TULLE 10X10</t>
  </si>
  <si>
    <t>14040</t>
  </si>
  <si>
    <t>VITABACT OPHTAD</t>
  </si>
  <si>
    <t>11041</t>
  </si>
  <si>
    <t>IPRATRO  AD 0,5</t>
  </si>
  <si>
    <t>10798</t>
  </si>
  <si>
    <t>GLUCIDION G5% 5</t>
  </si>
  <si>
    <t>13395</t>
  </si>
  <si>
    <t>GLUCOSE 5% 500</t>
  </si>
  <si>
    <t>14008</t>
  </si>
  <si>
    <t>SENOPHILE POMMA</t>
  </si>
  <si>
    <t>SENOPHILE POMMADE</t>
  </si>
  <si>
    <t>11200</t>
  </si>
  <si>
    <t>KETOCONAZOLE</t>
  </si>
  <si>
    <t>13572</t>
  </si>
  <si>
    <t>DEXERYL CREME 2</t>
  </si>
  <si>
    <t>2311</t>
  </si>
  <si>
    <t>DUROGESIC 25¿G</t>
  </si>
  <si>
    <t>13396</t>
  </si>
  <si>
    <t>GLUCOSE 5% 100</t>
  </si>
  <si>
    <t>10805</t>
  </si>
  <si>
    <t>PAROEX 300ML</t>
  </si>
  <si>
    <t>13434</t>
  </si>
  <si>
    <t>DAKIN 60 ML</t>
  </si>
  <si>
    <t>DAKIN CPF STABILISE SOL FL 60ML</t>
  </si>
  <si>
    <t>10875</t>
  </si>
  <si>
    <t>STER-DEX POM OP</t>
  </si>
  <si>
    <t>2707</t>
  </si>
  <si>
    <t>DAFALGAN SUPPO</t>
  </si>
  <si>
    <t>DAFALGAN 600MG SUPPO 10</t>
  </si>
  <si>
    <t>10915</t>
  </si>
  <si>
    <t>ECONAZOLE  PDRE</t>
  </si>
  <si>
    <t>11422</t>
  </si>
  <si>
    <t>OFLOCET AURICUL</t>
  </si>
  <si>
    <t>11424</t>
  </si>
  <si>
    <t>DISCOTRINE 15 M</t>
  </si>
  <si>
    <t>DISCOTRINE 15MG/24H DISP TRANDERM 30</t>
  </si>
  <si>
    <t>13242</t>
  </si>
  <si>
    <t>BETNEVAL CREME</t>
  </si>
  <si>
    <t>BETNEVAL 0,1% CREME TUBE 30G 1/30 G</t>
  </si>
  <si>
    <t>10881</t>
  </si>
  <si>
    <t>POLYGYNAX CAPSU</t>
  </si>
  <si>
    <t>POLYGYNAX CAPSULE VAGINALE 6</t>
  </si>
  <si>
    <t>11078</t>
  </si>
  <si>
    <t>ECONAZOLE CREME</t>
  </si>
  <si>
    <t>10303</t>
  </si>
  <si>
    <t>EAU OXYGENEE</t>
  </si>
  <si>
    <t>DOSOXYGENEE 10 VOL SOL FL 5ML</t>
  </si>
  <si>
    <t>11094</t>
  </si>
  <si>
    <t>VOLTARENE EMUGE</t>
  </si>
  <si>
    <t>13140</t>
  </si>
  <si>
    <t>BISEPTINE 500ML</t>
  </si>
  <si>
    <t>BISEPTINE 500 ML FLACON</t>
  </si>
  <si>
    <t>13391</t>
  </si>
  <si>
    <t>48</t>
  </si>
  <si>
    <t>VASELINE 50ML</t>
  </si>
  <si>
    <t>12050</t>
  </si>
  <si>
    <t>ALOPLASTINE 90</t>
  </si>
  <si>
    <t>ALOPLASTINE PATE 90G 1/90 G</t>
  </si>
  <si>
    <t>14000</t>
  </si>
  <si>
    <t>RHINOFLUIMUCIL</t>
  </si>
  <si>
    <t>RHINOFLUIMUCIL SOL NASALE FL 10ML 1/10 ML</t>
  </si>
  <si>
    <t>11194</t>
  </si>
  <si>
    <t>BETADINE GYNECO</t>
  </si>
  <si>
    <t>11207</t>
  </si>
  <si>
    <t>BICARBONA 1,4%</t>
  </si>
  <si>
    <t>BICARBONATE DE SODIUM 1.4% 500 ML FLAC</t>
  </si>
  <si>
    <t>13241</t>
  </si>
  <si>
    <t>BETNEVAL PDE</t>
  </si>
  <si>
    <t>BETNEVAL 0,1% POMMADE TUBE 30G 1/30 G</t>
  </si>
  <si>
    <t>13141</t>
  </si>
  <si>
    <t>BETADINE SCRUB</t>
  </si>
  <si>
    <t>2204</t>
  </si>
  <si>
    <t>UVEDOSE</t>
  </si>
  <si>
    <t>UVEDOSE 2,5MG/2ML SOL BUV 1/2 ML</t>
  </si>
  <si>
    <t>44</t>
  </si>
  <si>
    <t>LUMIGAN 0,3MG</t>
  </si>
  <si>
    <t>14179</t>
  </si>
  <si>
    <t>NICOTINE 21 MG</t>
  </si>
  <si>
    <t>NICOPATCH 14MG/24H DISP TRANSD  28</t>
  </si>
  <si>
    <t>11074</t>
  </si>
  <si>
    <t>DIACUTIS 2% POM</t>
  </si>
  <si>
    <t>2312</t>
  </si>
  <si>
    <t>DUROGESIC 50</t>
  </si>
  <si>
    <t>10858</t>
  </si>
  <si>
    <t>VENTOLINE SPRAY</t>
  </si>
  <si>
    <t>10321</t>
  </si>
  <si>
    <t>OSMOGEL 160G</t>
  </si>
  <si>
    <t>OSMOGEL GEL 90GR</t>
  </si>
  <si>
    <t>13113</t>
  </si>
  <si>
    <t>PERIOLIMEL1.5L</t>
  </si>
  <si>
    <t>14317</t>
  </si>
  <si>
    <t>CATACOL COLLYRE</t>
  </si>
  <si>
    <t>CATACOL 0,1% COLLYRE FL 10ML</t>
  </si>
  <si>
    <t>10778</t>
  </si>
  <si>
    <t>ELUDRIL COLLU</t>
  </si>
  <si>
    <t>11454</t>
  </si>
  <si>
    <t>PRILOCAINE-LIDO</t>
  </si>
  <si>
    <t>136</t>
  </si>
  <si>
    <t>MUCOMYSTENDO</t>
  </si>
  <si>
    <t>MUCOMYSTENDO 1G/5ML SOL INSTIL TRAC 6/5 ML</t>
  </si>
  <si>
    <t>11208</t>
  </si>
  <si>
    <t>HELICIDINE</t>
  </si>
  <si>
    <t>HELICIDINE 0,5ML/5ML SIROP FL 250ML 1/250 ML</t>
  </si>
  <si>
    <t>13276</t>
  </si>
  <si>
    <t>ORGARAN</t>
  </si>
  <si>
    <t>DUROGESIC 75MICROG/H DISP TRANSDERM 5</t>
  </si>
  <si>
    <t>2719</t>
  </si>
  <si>
    <t>EMLA PATCH 5%</t>
  </si>
  <si>
    <t>13262</t>
  </si>
  <si>
    <t>ALPHAGAN 0.2%</t>
  </si>
  <si>
    <t>ALPHAGAN 0,2% (2MG/ML) COLLYRE 1/5 ML</t>
  </si>
  <si>
    <t>10935</t>
  </si>
  <si>
    <t>BETADINE GEL DE</t>
  </si>
  <si>
    <t>14163</t>
  </si>
  <si>
    <t>SYMBICORT 200 T</t>
  </si>
  <si>
    <t>13394</t>
  </si>
  <si>
    <t>GLUCOSE 5% 250</t>
  </si>
  <si>
    <t>10868</t>
  </si>
  <si>
    <t>NIFLURIL 700MG</t>
  </si>
  <si>
    <t>NIFLURIL 700MG AD SUPPO 8</t>
  </si>
  <si>
    <t>13003</t>
  </si>
  <si>
    <t>MANNITOL 20% 50</t>
  </si>
  <si>
    <t>MANNITOL 20% 500 ML</t>
  </si>
  <si>
    <t>14007</t>
  </si>
  <si>
    <t>PROCTOLOG CRE</t>
  </si>
  <si>
    <t>11068</t>
  </si>
  <si>
    <t>BECOTIDE 250MCG</t>
  </si>
  <si>
    <t>10775</t>
  </si>
  <si>
    <t>COMBIGAN COLLYR</t>
  </si>
  <si>
    <t>COMBIGAN COLLYRE 1/5 ML</t>
  </si>
  <si>
    <t>39</t>
  </si>
  <si>
    <t>FLUCONAZOL</t>
  </si>
  <si>
    <t>CHIBRO CADRON COLLYRE FL 5ML 1/5 ML</t>
  </si>
  <si>
    <t>11100</t>
  </si>
  <si>
    <t>ECONAZOLE LP</t>
  </si>
  <si>
    <t>14009</t>
  </si>
  <si>
    <t>ALDARA CREME 5%</t>
  </si>
  <si>
    <t>ALDARA 5% CREME SACHET 250MG 12/250 MG</t>
  </si>
  <si>
    <t>13182</t>
  </si>
  <si>
    <t>BIAFINE 93 G</t>
  </si>
  <si>
    <t>BIAFINE EMULSION TUBE 93G 1/93 G</t>
  </si>
  <si>
    <t>11423</t>
  </si>
  <si>
    <t>PREPACOL COFFRE</t>
  </si>
  <si>
    <t>PREPACOL COFFRET</t>
  </si>
  <si>
    <t>64</t>
  </si>
  <si>
    <t>GLUCOSE 10% 1L</t>
  </si>
  <si>
    <t>GLUCOSE 10% 1 LITRE POCHE</t>
  </si>
  <si>
    <t>14159</t>
  </si>
  <si>
    <t>TOBREX COLLYRE</t>
  </si>
  <si>
    <t>10323</t>
  </si>
  <si>
    <t>PANSORAL GEL 15</t>
  </si>
  <si>
    <t>PANSORAL GEL BUCCAL TUBE 15G NSFP</t>
  </si>
  <si>
    <t>13435</t>
  </si>
  <si>
    <t>DAKTARIN 2% GEL</t>
  </si>
  <si>
    <t>DAKTARIN 2% GEL BUCCAL TUBE 40G 1/40 G</t>
  </si>
  <si>
    <t>31</t>
  </si>
  <si>
    <t>HIRUCREME 100G</t>
  </si>
  <si>
    <t>HIRUCREME 10% CREME 100G 1/100 G</t>
  </si>
  <si>
    <t>2341</t>
  </si>
  <si>
    <t>TRUSOPTCOLLYRE</t>
  </si>
  <si>
    <t>11059</t>
  </si>
  <si>
    <t>ACICLOVIR CREM</t>
  </si>
  <si>
    <t>ACICLOVIR ARW 5% CREME 1/10 G</t>
  </si>
  <si>
    <t>14165</t>
  </si>
  <si>
    <t>DOLGIT CREME 5%</t>
  </si>
  <si>
    <t>DOLGIT 5% CREME 1/50 G</t>
  </si>
  <si>
    <t>10995</t>
  </si>
  <si>
    <t>OMNIPAQUE 300 1</t>
  </si>
  <si>
    <t>OMNIPAQUE 300MG SOL INJ FP 100ML 1/100 ML</t>
  </si>
  <si>
    <t>10986</t>
  </si>
  <si>
    <t>AZOPT COLLYRE</t>
  </si>
  <si>
    <t>10998</t>
  </si>
  <si>
    <t>OMNIPAQUE 350 1</t>
  </si>
  <si>
    <t>OMNIPAQUE 350MG SOL INJ FP 100ML 1/100 ML</t>
  </si>
  <si>
    <t>14180</t>
  </si>
  <si>
    <t>NICOTINE 14 MG</t>
  </si>
  <si>
    <t>11182</t>
  </si>
  <si>
    <t>XYLOCAINE VISQU</t>
  </si>
  <si>
    <t>XYLOCAINE VISQUEUSE 2% GEL ORAL 1/100 G</t>
  </si>
  <si>
    <t>11401</t>
  </si>
  <si>
    <t>FLAMMAZINE CREM</t>
  </si>
  <si>
    <t>1500</t>
  </si>
  <si>
    <t>LEVOPHTA</t>
  </si>
  <si>
    <t>LEVOPHTA 0,05% COLLYRE FL 5ML 1/5 ML</t>
  </si>
  <si>
    <t>13163</t>
  </si>
  <si>
    <t>FLUCON COLLYRE</t>
  </si>
  <si>
    <t>FLUCON 0,1% COLLYRE FL 3ML 1/3 ML</t>
  </si>
  <si>
    <t>11173</t>
  </si>
  <si>
    <t>ASCABIOL LOTION</t>
  </si>
  <si>
    <t>10328</t>
  </si>
  <si>
    <t>PRIODERM LOTION</t>
  </si>
  <si>
    <t>PRIODERM 0,5% LOTION FL</t>
  </si>
  <si>
    <t>11031</t>
  </si>
  <si>
    <t>NATISPRAY</t>
  </si>
  <si>
    <t>ISOCARD 1% SOL SUBLINGUALE 1/20 ML</t>
  </si>
  <si>
    <t>101</t>
  </si>
  <si>
    <t>LAMISIL CREME</t>
  </si>
  <si>
    <t>40</t>
  </si>
  <si>
    <t>TOBREX POMMADE</t>
  </si>
  <si>
    <t>TOBREX 0,3% POMMADE OPH 1/5 G</t>
  </si>
  <si>
    <t>10973</t>
  </si>
  <si>
    <t>XYLOCAINE 5% NE</t>
  </si>
  <si>
    <t>10776</t>
  </si>
  <si>
    <t>COLPOTROPHINE O</t>
  </si>
  <si>
    <t>COLPOTROPHINE 10MG CAPSULE VAGINALE 10</t>
  </si>
  <si>
    <t>2313</t>
  </si>
  <si>
    <t>DUROGESIC  75</t>
  </si>
  <si>
    <t>10953</t>
  </si>
  <si>
    <t>DIPROSALIC LOTI</t>
  </si>
  <si>
    <t>10954</t>
  </si>
  <si>
    <t>DIPROSALIC POMM</t>
  </si>
  <si>
    <t>10981</t>
  </si>
  <si>
    <t>KAYEXALATE POUD</t>
  </si>
  <si>
    <t>11018</t>
  </si>
  <si>
    <t>PANOTILE GTT</t>
  </si>
  <si>
    <t>PANOTILE SOL AURICULAIRE FL 1/8 ML</t>
  </si>
  <si>
    <t>Libellé UF</t>
  </si>
  <si>
    <t>7120</t>
  </si>
  <si>
    <t>501</t>
  </si>
  <si>
    <t>601</t>
  </si>
  <si>
    <t>3320</t>
  </si>
  <si>
    <t>RIVOTRIL 2,5MG/ML SOL BUV FL 20ML 1/20 ML</t>
  </si>
  <si>
    <t>903537</t>
  </si>
  <si>
    <t>FLUANXOL 4% SOLUTION BUVABLE FLACON 10 ML</t>
  </si>
  <si>
    <t>FLUANXOL 4% SOL BUV FL 10ML 1/10 ML</t>
  </si>
  <si>
    <t>902500</t>
  </si>
  <si>
    <t>DEPAKINE 200MG/ML SOLUTION BUVABLE FLACON 40 ML</t>
  </si>
  <si>
    <t>DEPAKINE 200MG/ML SOL BUV FL 40ML 1/40 ML</t>
  </si>
  <si>
    <t>912602</t>
  </si>
  <si>
    <t>CLOPIXOL 2% SOLUTION BUVABLE FLACON 20 ML</t>
  </si>
  <si>
    <t>CLOPIXOL 2% SOL BUV FL 20ML 1/20 ML</t>
  </si>
  <si>
    <t>911571</t>
  </si>
  <si>
    <t>TERCIAN 40 MG/ML 100 ML SOL BUV FLACON</t>
  </si>
  <si>
    <t>TERCIAN 4% FLACON 100ML</t>
  </si>
  <si>
    <t>932060</t>
  </si>
  <si>
    <t>RISPERIDONE SANDOZ 1 MG/ML SOL BUVABLE</t>
  </si>
  <si>
    <t>RISPERIDONE SDZ 1MG/ML SOL BUV 60ML 1/60 ML</t>
  </si>
  <si>
    <t>922106</t>
  </si>
  <si>
    <t>SOLIAN 100MG/ML SOLUTION BUVABLE FLACON 60 ML</t>
  </si>
  <si>
    <t>SOLIAN 100MG/ML SOL BUV FL 60ML 1/60 ML</t>
  </si>
  <si>
    <t>912023</t>
  </si>
  <si>
    <t>NOZINAN 4% 125 ML SOLUTION BUVABLE</t>
  </si>
  <si>
    <t>NOZINAN 4 %/125ML GTTE</t>
  </si>
  <si>
    <t>911248</t>
  </si>
  <si>
    <t>HALDOL 2MG/ ML 195 ML SOLUTION BUVABLE FLACON</t>
  </si>
  <si>
    <t>HALDOL FORT GTTE/195ML</t>
  </si>
  <si>
    <t>915234</t>
  </si>
  <si>
    <t>TEGRETOL 100MG/5ML SUSPENSION BUVABLE150 ML</t>
  </si>
  <si>
    <t>TEGRETOL 20MG/ML SUSP BUV FL 150ML 1/150 ML</t>
  </si>
  <si>
    <t>909724</t>
  </si>
  <si>
    <t>VALIUM ROCHE 1% SOLUTION BUVABLE FLACON COMPTE GOUTTES 20 ML</t>
  </si>
  <si>
    <t>VALIUM ROCHE 10MG/ML SOL BUV FL 20ML 1/20 ML</t>
  </si>
  <si>
    <t>913364</t>
  </si>
  <si>
    <t>LYSANXIA 15 MG/ML GOUTTE BUVABLE 20ML</t>
  </si>
  <si>
    <t>LYSANXIA 15MG/ML SOL BUV FL 20ML 1/20 ML</t>
  </si>
  <si>
    <t>900669</t>
  </si>
  <si>
    <t>ARTANE 0.4 % 30ML SOLUTION BUVABLE</t>
  </si>
  <si>
    <t>ARTANE 4MG/ML SOL BUV FL 30ML 1/30 ML</t>
  </si>
  <si>
    <t>911254</t>
  </si>
  <si>
    <t>HEPT-A-MYL 30,5 % SOLUTE BUVABLE 100 ML</t>
  </si>
  <si>
    <t>HEPT A MYL FLACON 100ML</t>
  </si>
  <si>
    <t>911576</t>
  </si>
  <si>
    <t>THERALENE 4 % SOL BUV FLACON 100 ML</t>
  </si>
  <si>
    <t>929147</t>
  </si>
  <si>
    <t>AMBROXOL SZC 0.6% SOL BUV FL 150ML SANS SUCRE</t>
  </si>
  <si>
    <t>903670</t>
  </si>
  <si>
    <t>FUNGIZONE 10%/40ML SUSPENSION BUVABLE</t>
  </si>
  <si>
    <t>FUNGIZONE 10% SUSP BUV FL 40ML 1/40 ML</t>
  </si>
  <si>
    <t>912014</t>
  </si>
  <si>
    <t>LARGACTIL 4% SOLUTION BUVABLE FLACON 125 ML</t>
  </si>
  <si>
    <t>LARGACTIL 4% 30ML</t>
  </si>
  <si>
    <t>920143</t>
  </si>
  <si>
    <t>RISPERDAL 1MG/ML SOLUTION BUVABLE FLACON 60 ML</t>
  </si>
  <si>
    <t>RISPERDAL 1MG/ML SOL BUV FL 60ML 1/60 ML</t>
  </si>
  <si>
    <t>903689</t>
  </si>
  <si>
    <t>GABACET AMPOULE 1,25 G/10 ML</t>
  </si>
  <si>
    <t>GABACET 1,25G/10ML SOL BUV AMP 20/10 ML</t>
  </si>
  <si>
    <t>929607</t>
  </si>
  <si>
    <t>TOPLEXIL 0.33 MG/ML SANS SUCRE 150 MLFLACON SOLUTION BUVABLE</t>
  </si>
  <si>
    <t>TOPLEXIL 0,33MG/ML SOL BUV FL 150ML 1/150 ML</t>
  </si>
  <si>
    <t>924659</t>
  </si>
  <si>
    <t>NORSET SOLUTION BUVABLEF LACON 66 ML</t>
  </si>
  <si>
    <t>NORSET 15MG/ML SOL BUV FL 66ML 1/66 ML</t>
  </si>
  <si>
    <t>923815</t>
  </si>
  <si>
    <t>FLUOXETINE ARROW 20 MG/5ML SOL BUV</t>
  </si>
  <si>
    <t>FLUOXETINE ARW 20MG/5ML BUV FL 70ML 1/70 ML</t>
  </si>
  <si>
    <t>920641</t>
  </si>
  <si>
    <t>SEROPRAM 40 MG/ML SOLUTION BUVABLE FLACON 15 ML</t>
  </si>
  <si>
    <t>SEROPRAM 40MG/ML SOL BUV FL 12ML 1/12 ML</t>
  </si>
  <si>
    <t>902764</t>
  </si>
  <si>
    <t>DIPIPERON 40 MG/ML SOLUTION BUVABLE FLACON 30 ML</t>
  </si>
  <si>
    <t>DIPIPERON 40MG/ML SOL BUV FL 30ML 1/30 ML</t>
  </si>
  <si>
    <t>907218</t>
  </si>
  <si>
    <t>PIPORTIL 4% 10ML GOUTTES BUVABLES</t>
  </si>
  <si>
    <t>PIPORTIL 4% SOL BUV FL 10ML 1/10 ML</t>
  </si>
  <si>
    <t>933874</t>
  </si>
  <si>
    <t>SEROPLEX 20MG/ML SOL BUV FL 15ML</t>
  </si>
  <si>
    <t>921082</t>
  </si>
  <si>
    <t>HARMONET COMPRIME PAR 1 PLAQUETTE</t>
  </si>
  <si>
    <t>925697</t>
  </si>
  <si>
    <t>ALTEIS 10 MG COMPRIME</t>
  </si>
  <si>
    <t>ALTEIS 10MG CPR 28</t>
  </si>
  <si>
    <t>915105</t>
  </si>
  <si>
    <t>SKENAN LP 30 MG GELULE</t>
  </si>
  <si>
    <t>SKENAN LP 30MG GELULE 14</t>
  </si>
  <si>
    <t>925916</t>
  </si>
  <si>
    <t>COAPROVEL 150MG/12.5MG COMPRIMEstop jc</t>
  </si>
  <si>
    <t>COAPROVEL 150MG/12.5MG COMPRIME</t>
  </si>
  <si>
    <t>923197</t>
  </si>
  <si>
    <t>LESCOL LP 80 MGCOMPRIMES PELLICULES</t>
  </si>
  <si>
    <t>LESCOL LP 80MG CPR 28</t>
  </si>
  <si>
    <t>919502</t>
  </si>
  <si>
    <t>ARIMIDEX 1 MG COMPRIME PELLICULE</t>
  </si>
  <si>
    <t>ARIMIDEX 1MG CPR 28</t>
  </si>
  <si>
    <t>902089</t>
  </si>
  <si>
    <t>COLCHIMAX COMPRIME</t>
  </si>
  <si>
    <t>COLCHIMAX CPR 20</t>
  </si>
  <si>
    <t>917272</t>
  </si>
  <si>
    <t>ZADITEN LP 2 MG COMPRIME PELLICULE</t>
  </si>
  <si>
    <t>ZADITEN LP 2MG CPR 30</t>
  </si>
  <si>
    <t>925000</t>
  </si>
  <si>
    <t>EZETROL 10 MG COMPRIME</t>
  </si>
  <si>
    <t>EZETROL 10MG CPR 28</t>
  </si>
  <si>
    <t>937189</t>
  </si>
  <si>
    <t>XEROQUEL LP 50MG COMPRIME</t>
  </si>
  <si>
    <t>XEROQUEL LP 50MG CPR</t>
  </si>
  <si>
    <t>926874</t>
  </si>
  <si>
    <t>REMINYL LP 8 MG GELULE</t>
  </si>
  <si>
    <t>REMINYL LP 8MG GELULE 28</t>
  </si>
  <si>
    <t>910393</t>
  </si>
  <si>
    <t>ZOVIRAX 200 MG COMPRIME</t>
  </si>
  <si>
    <t>ZOVIRAX 200MG CPR 25</t>
  </si>
  <si>
    <t>908829</t>
  </si>
  <si>
    <t>STRESAM 50 MG GELULE</t>
  </si>
  <si>
    <t>STRESAM 50MG GELULE 60</t>
  </si>
  <si>
    <t>924038</t>
  </si>
  <si>
    <t>MEBEVERINE EG 200 MG GELULESTOP JC 08/2011</t>
  </si>
  <si>
    <t>MEBEVERINE EG 200MG GELULE 30</t>
  </si>
  <si>
    <t>913706</t>
  </si>
  <si>
    <t>FLAGYL 500 MG COMPRIME PELLICULE</t>
  </si>
  <si>
    <t>FLAGYL 500MG CPR 4</t>
  </si>
  <si>
    <t>922090</t>
  </si>
  <si>
    <t>ELISOR 40 MG COMPRIME</t>
  </si>
  <si>
    <t>ELISOR 40MG CPR 28</t>
  </si>
  <si>
    <t>924392</t>
  </si>
  <si>
    <t>COTAREG 160 MG/25 MG COMPRIME</t>
  </si>
  <si>
    <t>COTAREG 160MG/25MG CPR 28</t>
  </si>
  <si>
    <t>908773</t>
  </si>
  <si>
    <t>STERDEX UNIDOSE POMMADE OPHTALMIQUECAPSULE</t>
  </si>
  <si>
    <t>STERDEX POMMADE OPH UNIDOSE 12</t>
  </si>
  <si>
    <t>921478</t>
  </si>
  <si>
    <t>LODOZ 5 MG/6.25 MG COMPRIME</t>
  </si>
  <si>
    <t>LODOZ 5MG/6,25MG CPR 30</t>
  </si>
  <si>
    <t>922923</t>
  </si>
  <si>
    <t>ZOLOFT 25 MG GELULE</t>
  </si>
  <si>
    <t>ZOLOFT 25MG GELULE 7</t>
  </si>
  <si>
    <t>900877</t>
  </si>
  <si>
    <t>AZANTAC 150 MG COMPRIME</t>
  </si>
  <si>
    <t>AZANTAC 150MG CPR 30</t>
  </si>
  <si>
    <t>922911</t>
  </si>
  <si>
    <t>UN ALFA 0.5 MCG CAPSULEalliance 2011 jc</t>
  </si>
  <si>
    <t>UN ALFA 0,5 MICROGRAMMES CAPSULE 30</t>
  </si>
  <si>
    <t>906565</t>
  </si>
  <si>
    <t>ORAP 4 MG COMPRIME</t>
  </si>
  <si>
    <t>ORAP 4MG CPR 30</t>
  </si>
  <si>
    <t>900785</t>
  </si>
  <si>
    <t>ATHYMIL 10 MG COMPRIME</t>
  </si>
  <si>
    <t>ATHYMIL 10MG CPR 30</t>
  </si>
  <si>
    <t>926895</t>
  </si>
  <si>
    <t>GLICLAZIDE SANDOZ 80 MG COMPRIME</t>
  </si>
  <si>
    <t>GLICLAZIDE SDZ 80MG CPR 20</t>
  </si>
  <si>
    <t>926736</t>
  </si>
  <si>
    <t>GLUCOVANCE 500 MG/ 5 MGplus agree stop jc 05/2012</t>
  </si>
  <si>
    <t>GLUCOVANCE 500MG/5MG CPR 30</t>
  </si>
  <si>
    <t>926873</t>
  </si>
  <si>
    <t>REMINYL LP 24 MG GELULE</t>
  </si>
  <si>
    <t>REMINYL LP 24MG GELULE 28</t>
  </si>
  <si>
    <t>926582</t>
  </si>
  <si>
    <t>MIANSERINE SANDOZ 10 MG COMPRIMEPELLICULE SECABLE</t>
  </si>
  <si>
    <t>MIANSERINE SDZ 10MG CPR 30</t>
  </si>
  <si>
    <t>910713</t>
  </si>
  <si>
    <t>TRINORDIOL COMPRIME</t>
  </si>
  <si>
    <t>TRINORDIOL CPR 21</t>
  </si>
  <si>
    <t>924253</t>
  </si>
  <si>
    <t>THIOCOLCHICOSIDE EG LABO 4 MG COMPRIME</t>
  </si>
  <si>
    <t>THIOCOLCHICOSIDE EG 4MG CPR 12</t>
  </si>
  <si>
    <t>904596</t>
  </si>
  <si>
    <t>IMODIUM 2 MG GELULE</t>
  </si>
  <si>
    <t>IMODIUM 2MG GELULE 20</t>
  </si>
  <si>
    <t>920003</t>
  </si>
  <si>
    <t>CYSTAGON 150 MG GELULE</t>
  </si>
  <si>
    <t>CYSTAGON 150 mg gelule</t>
  </si>
  <si>
    <t>922043</t>
  </si>
  <si>
    <t>STROMECTOL 3 MG COMPRIME</t>
  </si>
  <si>
    <t>STROMECTOL 3MG CPR 4</t>
  </si>
  <si>
    <t>922077</t>
  </si>
  <si>
    <t>CARDENSIEL 5 MG COMPRIME</t>
  </si>
  <si>
    <t>CARDENSIEL 5MG CPR 30</t>
  </si>
  <si>
    <t>925981</t>
  </si>
  <si>
    <t>STALEVO 50 mg/12,5 mg/200 mg COMPRIME</t>
  </si>
  <si>
    <t>STALEVO 50MG/12,5MG/200MG CPR 100</t>
  </si>
  <si>
    <t>923831</t>
  </si>
  <si>
    <t>ACTOS 15 MG COMPRIMEPRODUIT ARRETE afssaps 07/2011</t>
  </si>
  <si>
    <t>ACTOS 15MG CPR 28</t>
  </si>
  <si>
    <t>916829</t>
  </si>
  <si>
    <t>GLUCOR 50 MG COMPRIME</t>
  </si>
  <si>
    <t>GLUCOR 50MG CPR 90</t>
  </si>
  <si>
    <t>912113</t>
  </si>
  <si>
    <t>DIANE 35 COMPRIME</t>
  </si>
  <si>
    <t>DIANE 35 BOITE DE 3X21 COMPRIMES</t>
  </si>
  <si>
    <t>920769</t>
  </si>
  <si>
    <t>MICARDIS 80 MG COMPRIME</t>
  </si>
  <si>
    <t>MICARDIS 80MG CPR 28</t>
  </si>
  <si>
    <t>920089</t>
  </si>
  <si>
    <t>ATACAND 4 MG COMPRIME</t>
  </si>
  <si>
    <t>ATACAND 4MG CPR 28</t>
  </si>
  <si>
    <t>910112</t>
  </si>
  <si>
    <t>VOLTARENE LP 100 COMPRIMEstop JC 04/2012</t>
  </si>
  <si>
    <t>VOLTARENE LP 100MG CPR 15</t>
  </si>
  <si>
    <t>913426</t>
  </si>
  <si>
    <t>MODOPAR 125 MG LP GELULE</t>
  </si>
  <si>
    <t>MODOPAR LP 125 (100MG/25MG) GELULE 60</t>
  </si>
  <si>
    <t>932806</t>
  </si>
  <si>
    <t>PREZISTA 600 MG COMPRIME</t>
  </si>
  <si>
    <t>PREZISTA 600 MG Comprime pellicule</t>
  </si>
  <si>
    <t>920272</t>
  </si>
  <si>
    <t>EXELON 4.5 MG GELULE</t>
  </si>
  <si>
    <t>EXELON 4,5MG GELULE 28</t>
  </si>
  <si>
    <t>909437</t>
  </si>
  <si>
    <t>TRANXENE 5 MG GELULES</t>
  </si>
  <si>
    <t>TRANXENE 5MG GELULE 30</t>
  </si>
  <si>
    <t>922481</t>
  </si>
  <si>
    <t>ATENOLOL EG 100 MG COMPRIME</t>
  </si>
  <si>
    <t>ATENOLOL EG 100MG CPR 28</t>
  </si>
  <si>
    <t>930010</t>
  </si>
  <si>
    <t>GABAPENTINE EG 100 MG GELULE</t>
  </si>
  <si>
    <t>907893</t>
  </si>
  <si>
    <t>RENITEC 20 MG COMPRIME</t>
  </si>
  <si>
    <t>RENITEC 20MG CPR 28</t>
  </si>
  <si>
    <t>922345</t>
  </si>
  <si>
    <t>CELEBREX 100 MG GELULE</t>
  </si>
  <si>
    <t>CELEBREX 100MG GELULE 30</t>
  </si>
  <si>
    <t>924248</t>
  </si>
  <si>
    <t>SOTALOL ARROW 160 MG COMPRIME</t>
  </si>
  <si>
    <t>SOTALOL ARW 160MG CPR 30</t>
  </si>
  <si>
    <t>926399</t>
  </si>
  <si>
    <t>LYRICA 25 MG GELULE</t>
  </si>
  <si>
    <t>LYRICA 25MG GELULE 56</t>
  </si>
  <si>
    <t>902254</t>
  </si>
  <si>
    <t>CORVASAL 2 MG COMPRIME SECABLE</t>
  </si>
  <si>
    <t>CORVASAL 2MG CPR 30</t>
  </si>
  <si>
    <t>912389</t>
  </si>
  <si>
    <t>AZANTAC 300 MG COMPRIME</t>
  </si>
  <si>
    <t>AZANTAC 300MG CPR 14</t>
  </si>
  <si>
    <t>926872</t>
  </si>
  <si>
    <t>REMINYL LP 16 MG GELULE</t>
  </si>
  <si>
    <t>REMINYL LP 16MG GELULE 28</t>
  </si>
  <si>
    <t>916382</t>
  </si>
  <si>
    <t>ATHYMIL 60 MG COMPRIME</t>
  </si>
  <si>
    <t>ATHYMIL 60MG CPR 14</t>
  </si>
  <si>
    <t>937187</t>
  </si>
  <si>
    <t>XEROQUEL LP 400MG COMPRIME</t>
  </si>
  <si>
    <t>XEROQUEL LP 400MG CPR</t>
  </si>
  <si>
    <t>928658</t>
  </si>
  <si>
    <t>ALTEIS DUO 20 MG/12.5 MG COMPRIMEperimes 04/2011 stop jc</t>
  </si>
  <si>
    <t>ALTEISDUO 20MG/12,5MG CPR 30</t>
  </si>
  <si>
    <t>908368</t>
  </si>
  <si>
    <t>SERC 8 MG COMPRIME</t>
  </si>
  <si>
    <t>SERC 8MG CPR 90</t>
  </si>
  <si>
    <t>915425</t>
  </si>
  <si>
    <t>MIDAZOLAM PANPHARMA 5 mg - 5 Ml SOLUTION INJECTABLE AMP 5 mL</t>
  </si>
  <si>
    <t>MIDAZOLAM 5MG/5ML INJ. PANPHARMA</t>
  </si>
  <si>
    <t>909113</t>
  </si>
  <si>
    <t>TERCIAN 50 MG/5 ML AMPOULE INJECTABLE</t>
  </si>
  <si>
    <t>TERCIAN 50MG/5ML SOL INJ 5/5 ML</t>
  </si>
  <si>
    <t>923665</t>
  </si>
  <si>
    <t>INSULINE NOVOMIX 30 FLEXPEN 100 UI/MLSOL INJ STYLO PREREMPLI 3 ML</t>
  </si>
  <si>
    <t>NOVOMIX 30 FLEXPEN 100U/ML SUSP INJ 5/3 ML</t>
  </si>
  <si>
    <t>908830</t>
  </si>
  <si>
    <t>STRIADYNE 20 MG/2 ML AMP INJECTABLE</t>
  </si>
  <si>
    <t>STRIADYNE 20 MG AMP. INJECTABLE</t>
  </si>
  <si>
    <t>927735</t>
  </si>
  <si>
    <t>EAU POUR PREPARATION INJECTABLE 5ML RENAUDIN</t>
  </si>
  <si>
    <t>912888</t>
  </si>
  <si>
    <t>EUPRESSYL 25 MG/5 ML IV AMPOULE INJECTABLE</t>
  </si>
  <si>
    <t>EUPRESSYL 25 MG INJECTABLE</t>
  </si>
  <si>
    <t>925007</t>
  </si>
  <si>
    <t>CEFTRIAXONE PANPHARMA 1G/3.5 ML IM/SC INJ</t>
  </si>
  <si>
    <t>CEFTRIAXONE 1G I.M. + SOLVANT 3.5 ML</t>
  </si>
  <si>
    <t>926200</t>
  </si>
  <si>
    <t>ADREnaline 1 mg - 1 mL SOL INJ IVchez Aguettant boite de 10 jc 02/2011</t>
  </si>
  <si>
    <t>ADRENALINE 1MG /1ML AMPOULE INJECTABLE</t>
  </si>
  <si>
    <t>929259</t>
  </si>
  <si>
    <t>INSULINE LANTUS 100 UI/ML SOLOSTAR SOL INJECT STYLO PREREMPLI 3 ML</t>
  </si>
  <si>
    <t>LANTUS 100U/ML SOL INJ STY SOLOSTAR 5/3 ML</t>
  </si>
  <si>
    <t>924024</t>
  </si>
  <si>
    <t>INSULINE NOVORAPID FLEXPEN 100 U/ML SOL INJ STYLO PREREMPLI 3 ML</t>
  </si>
  <si>
    <t>NOVORAPID FLEXPEN 300UI/3ML SOL INJ 5/3 ML</t>
  </si>
  <si>
    <t>925756</t>
  </si>
  <si>
    <t>RISPERDALCONSTA LP 37.5 MG/2 ML IMSUSPENSION INJECTABLE</t>
  </si>
  <si>
    <t>RISPERDALCONSTA LP 37,5MG/2ML INJ 1</t>
  </si>
  <si>
    <t>906407</t>
  </si>
  <si>
    <t>NOZINAN 25 MG/ML SOLUTION INJECTABLE</t>
  </si>
  <si>
    <t>NOZINAN 25MG/1ML SOL INJ 5/1 ML</t>
  </si>
  <si>
    <t>919965</t>
  </si>
  <si>
    <t>RIVOTRIL 1MG/ML SOLUTION INJECT</t>
  </si>
  <si>
    <t>RIVOTRIL 1MG/1ML SOL INJ 6</t>
  </si>
  <si>
    <t>904788</t>
  </si>
  <si>
    <t>ISUPREL 0.20 mg - 1 Ml SOLUTION INJECTABLE AMP 1 mL</t>
  </si>
  <si>
    <t>ISUPREL 1ML</t>
  </si>
  <si>
    <t>926694</t>
  </si>
  <si>
    <t>LOVENOX 6000 UI anti-XA/O,6 ML INJECT SERINGUE PREREMPLIE</t>
  </si>
  <si>
    <t>LOVENOX 6000UI AXA/0,6ML INJ SER +S 2/,6 ML</t>
  </si>
  <si>
    <t>912600</t>
  </si>
  <si>
    <t>CLOPIXOL 50 MG ACTION SEMI PROLONGEE SOLUTION INJECTABLE 1 ML</t>
  </si>
  <si>
    <t>CLOPIXOL ASP 50MG/1ML SOL INJ</t>
  </si>
  <si>
    <t>909439</t>
  </si>
  <si>
    <t>TRANXENE 50 MG/2.5 ML AMP INJECTABLE POUDRE+SOLVANT</t>
  </si>
  <si>
    <t>TRANXENE 50MG/2,5ML PDR ET SOL INJ 5</t>
  </si>
  <si>
    <t>901732</t>
  </si>
  <si>
    <t>CELESTENE 4 MG / 1 ML AMP INJ</t>
  </si>
  <si>
    <t>CELESTENE 4MG/1ML SOL INJ 3/1 ML</t>
  </si>
  <si>
    <t>923974</t>
  </si>
  <si>
    <t>CEFTRIAXONE PANPHARMA 1 G IV/IM/SC POUDRE POUR SOLUTION INJECTABLE</t>
  </si>
  <si>
    <t>CEFTRIAXONE 1G IV</t>
  </si>
  <si>
    <t>927716</t>
  </si>
  <si>
    <t>MAGNESIUM SULFATE RENAUDIN 15%1.5g - 10 mL (0.15g/mL) Perf IV lent</t>
  </si>
  <si>
    <t>SULFATE DE MAGNESIUM 15 % AMPOULE 10 ML INJ</t>
  </si>
  <si>
    <t>928956</t>
  </si>
  <si>
    <t>TETRAVAC-ACELLULAIRE SUSPENSION INJECTABLE</t>
  </si>
  <si>
    <t>TETRAVAC ACELLULAIRE INJ A/2AIG 1/,5 ML</t>
  </si>
  <si>
    <t>905932</t>
  </si>
  <si>
    <t>MODECATE 125 MG/5 ML INJECTABLE FLACON MULTIDOSE</t>
  </si>
  <si>
    <t>MODECATE 125MG/5ML SOL INJ IM FL 1/5 ML</t>
  </si>
  <si>
    <t>928954</t>
  </si>
  <si>
    <t>REVAXIS SUSP INJ SER 0.5 ML + 2 SER</t>
  </si>
  <si>
    <t>REVAXIS SUSP INJ SER 0,5ML 2AIG 1/,5 ML</t>
  </si>
  <si>
    <t>901457</t>
  </si>
  <si>
    <t>CALCIPARINE 12500 UI/0.5 ML INJECTABLE avec SERINGUES</t>
  </si>
  <si>
    <t>CALCIPARINE 12500UI/0,5ML SOL INJ S 2/,5 ML</t>
  </si>
  <si>
    <t>900723</t>
  </si>
  <si>
    <t>ASPEGIC 500 POUDRE SOLUTION INJECTABLE</t>
  </si>
  <si>
    <t>922581</t>
  </si>
  <si>
    <t>ENGERIX B 20 MCG/1ML ADULTE INJECT SERINGUE PREREMPLIE</t>
  </si>
  <si>
    <t>ENGERIX B 20 AD SUSP INJ 1/1 ML</t>
  </si>
  <si>
    <t>912107</t>
  </si>
  <si>
    <t>METFORMINE MYL 850MG CPR DISP 30</t>
  </si>
  <si>
    <t>10938</t>
  </si>
  <si>
    <t>SOLUPRED 20MG</t>
  </si>
  <si>
    <t>METFORMINE MYL 500MG CPR DISP 30</t>
  </si>
  <si>
    <t>10812</t>
  </si>
  <si>
    <t>SOLUPRED 5 MG</t>
  </si>
  <si>
    <t>METFORMINE MYL 1000MG CPR DISP 30</t>
  </si>
  <si>
    <t>13274</t>
  </si>
  <si>
    <t>ARICEPT 10 MG C</t>
  </si>
  <si>
    <t>11039</t>
  </si>
  <si>
    <t>DAFALGAN CODEIN</t>
  </si>
  <si>
    <t>13250</t>
  </si>
  <si>
    <t>CLAMOXYL 1G CP</t>
  </si>
  <si>
    <t>CLAMOXYL 1G CPR DISP 6</t>
  </si>
  <si>
    <t>13968</t>
  </si>
  <si>
    <t>VOGALENE LYOC</t>
  </si>
  <si>
    <t>VOGALENE CPR LYOC 7,5MG LYOPHILISAT ORAL 16</t>
  </si>
  <si>
    <t>13210</t>
  </si>
  <si>
    <t>ARICEPT 5 MG CP</t>
  </si>
  <si>
    <t>10325</t>
  </si>
  <si>
    <t>ZOPHREN LYOC CPR</t>
  </si>
  <si>
    <t>ZOPHREN 8MG CPR LYOPHILISAT ORAL 2</t>
  </si>
  <si>
    <t>13275</t>
  </si>
  <si>
    <t>LAMOTRIGINE 25</t>
  </si>
  <si>
    <t>11155</t>
  </si>
  <si>
    <t>TRANSIPEG SACH</t>
  </si>
  <si>
    <t>13017</t>
  </si>
  <si>
    <t>KARDEGIC 75MG S</t>
  </si>
  <si>
    <t>11073</t>
  </si>
  <si>
    <t>DUPHALAC SACHET</t>
  </si>
  <si>
    <t>13239</t>
  </si>
  <si>
    <t>CALCIDOSE VITAM</t>
  </si>
  <si>
    <t>14173</t>
  </si>
  <si>
    <t>DOLIPRANE 500 M</t>
  </si>
  <si>
    <t>13104</t>
  </si>
  <si>
    <t>KARDEGIC 160MG</t>
  </si>
  <si>
    <t>11111</t>
  </si>
  <si>
    <t>GAVISCON SACHET</t>
  </si>
  <si>
    <t>10928</t>
  </si>
  <si>
    <t>SMECTA SACHET</t>
  </si>
  <si>
    <t>11272</t>
  </si>
  <si>
    <t>MOVICOL SACHET</t>
  </si>
  <si>
    <t>MOVICOL SS AROME PDR ORALE SACHET</t>
  </si>
  <si>
    <t>14021</t>
  </si>
  <si>
    <t>PROTELOS 2G SAC</t>
  </si>
  <si>
    <t>10883</t>
  </si>
  <si>
    <t>POLYKARAYA SACCHET</t>
  </si>
  <si>
    <t>POLY-KARAYA SACHET</t>
  </si>
  <si>
    <t>11171</t>
  </si>
  <si>
    <t>AMOXI/AC CLAV1G</t>
  </si>
  <si>
    <t>14143</t>
  </si>
  <si>
    <t>CETORNAN SACH</t>
  </si>
  <si>
    <t>OXOGLURATE D'ORNITHINE 10G SACHET</t>
  </si>
  <si>
    <t>13181</t>
  </si>
  <si>
    <t>LACTEOL SACHET</t>
  </si>
  <si>
    <t>11098</t>
  </si>
  <si>
    <t>MICROPAKINE</t>
  </si>
  <si>
    <t>11085</t>
  </si>
  <si>
    <t>KEAL SACHET 1G</t>
  </si>
  <si>
    <t>KEAL 1G SUSP BUV SACHET GE 30/5 ML</t>
  </si>
  <si>
    <t>10990</t>
  </si>
  <si>
    <t>GELOX SACHET</t>
  </si>
  <si>
    <t>2335</t>
  </si>
  <si>
    <t>ASPEGIC 500MG</t>
  </si>
  <si>
    <t>28</t>
  </si>
  <si>
    <t>SPAGULAX MUCILL</t>
  </si>
  <si>
    <t>SPAGULAX MUCILAGE PUR GRANULES 700G 1/700 G SACHET</t>
  </si>
  <si>
    <t>13544</t>
  </si>
  <si>
    <t>HEPTAMYL SOL BU</t>
  </si>
  <si>
    <t>14278</t>
  </si>
  <si>
    <t>MYCOSTATINE SOL</t>
  </si>
  <si>
    <t>MYCOSTATINE 100000UI/ML SUSP BUV 1/24 ML</t>
  </si>
  <si>
    <t>11114</t>
  </si>
  <si>
    <t>LYSANXIA SOL BU</t>
  </si>
  <si>
    <t>2360</t>
  </si>
  <si>
    <t>TOPLEXIL SS SUC</t>
  </si>
  <si>
    <t>10866</t>
  </si>
  <si>
    <t>TERCIAN 4% BUV</t>
  </si>
  <si>
    <t>13864</t>
  </si>
  <si>
    <t>TIAPRIDAL 5MG/GOUTTE SOLUTION BUVABLE FLACON 30ML</t>
  </si>
  <si>
    <t>TIAPRIDAL 5MG/GOUTTE SOL BUV FL 30ML 1/30 ML</t>
  </si>
  <si>
    <t>924144</t>
  </si>
  <si>
    <t>TOXICARB 250 ML SUSPENSION BUVABLE</t>
  </si>
  <si>
    <t>TOXICARB SUSP BUV FL 250ML</t>
  </si>
  <si>
    <t>912021</t>
  </si>
  <si>
    <t>NEULEPTIL 4% 125 ML SOLUTION BUVABLE FLACON</t>
  </si>
  <si>
    <t>NEULEPTIL 4 % FLACON DE 125 ML</t>
  </si>
  <si>
    <t>927050</t>
  </si>
  <si>
    <t>EXELON 2 MG / ML SOLUTION BUV. 120 ML</t>
  </si>
  <si>
    <t>EXELON 2MG/ML SOL BUV FL 50ML 1/50 ML</t>
  </si>
  <si>
    <t>924958</t>
  </si>
  <si>
    <t>TRILEPTAL 60 MG/ML SUSPENSION BUVABLE 250 ML</t>
  </si>
  <si>
    <t>TRILEPTAL 60MG/ML SUSP BUV FL 250ML 1/250 ML</t>
  </si>
  <si>
    <t>923864</t>
  </si>
  <si>
    <t>EBIXA 5 MG SOLUTION BUVABLE FLACON</t>
  </si>
  <si>
    <t>EBIXA 10MG/G SOL BUV FL 50G 1/50 G</t>
  </si>
  <si>
    <t>904988</t>
  </si>
  <si>
    <t>LAROXYL 40 MG/ML SOLUTION BUVABLE FLACON 20 ML</t>
  </si>
  <si>
    <t>LAROXYL ROCHE 40MG/ML BUV FL 20ML 1/20 ML</t>
  </si>
  <si>
    <t>903405</t>
  </si>
  <si>
    <t>EXACYL 1 G 10 ML AMPOULE</t>
  </si>
  <si>
    <t>EXACYL 1G/10ML SOL BUV 5/10 ML</t>
  </si>
  <si>
    <t>907528</t>
  </si>
  <si>
    <t>PRIMPERAN 0,1% SOLUTION BUVABLE 200 ML RESERVE ADULTE</t>
  </si>
  <si>
    <t>PRIMPERAN 0,1% AD SOL BUV 1/200 ML</t>
  </si>
  <si>
    <t>916237</t>
  </si>
  <si>
    <t>PROZAC SOLUTION BUVABLE FLACON 70 ML</t>
  </si>
  <si>
    <t>PROZAC 20MG/5ML BUV FL 70ML 1/70 ML</t>
  </si>
  <si>
    <t>909116</t>
  </si>
  <si>
    <t>TERCIAN 40 MG/ML 30 ML SOL BUV FLACONSTOP JC LE 22/04/2011</t>
  </si>
  <si>
    <t>TERCIAN 4% SOL BUV FL 30ML 1/30 ML</t>
  </si>
  <si>
    <t>921507</t>
  </si>
  <si>
    <t>DEROXAT 20MG/10ML SUSPENSION BUVABLE FLACON 150ML</t>
  </si>
  <si>
    <t>920705</t>
  </si>
  <si>
    <t>FLEET PHOSPHOSODA BOITE DE 2 FLACONS</t>
  </si>
  <si>
    <t>FLEETPHOSPHOSODA SOL BUV FL 45ML 2/45 ML</t>
  </si>
  <si>
    <t>929753</t>
  </si>
  <si>
    <t>FLUCONAZOLE SANDOZ 50 MG/5 ML FLACON BUVABLE</t>
  </si>
  <si>
    <t>FLUCONAZOLE SDZ 50MG/5ML PDR ORALE 1/35 ML</t>
  </si>
  <si>
    <t>929776</t>
  </si>
  <si>
    <t>FLUCONAZOLE EG 50 MG/5 ML FLACON BUVABLE</t>
  </si>
  <si>
    <t>FLUCONAZOLE EG 50MG/5ML PDR ORALE 1/35 ML</t>
  </si>
  <si>
    <t>909225</t>
  </si>
  <si>
    <t>THERALENE 4 % SOL BUV FLACON 30 ML</t>
  </si>
  <si>
    <t>THERALENE 40MG/ML SOL BUV 30ML 1/30 ML</t>
  </si>
  <si>
    <t>908783</t>
  </si>
  <si>
    <t>STEROGYL 2 000 000 UI FLACON 20 ML</t>
  </si>
  <si>
    <t>STEROGYL 2MUI/100ML SOL BUV 1/20 ML</t>
  </si>
  <si>
    <t>908963</t>
  </si>
  <si>
    <t>SURMONTIL 4 % 30 ML SOLUTION BUVABLE FLACON 30 ML</t>
  </si>
  <si>
    <t>SURMONTIL 4% SOL BUV FL 30ML 1/30 ML</t>
  </si>
  <si>
    <t>922886</t>
  </si>
  <si>
    <t>REMINYL 4MG/ML SOLUTION BUVABLE FLACON 100 ML</t>
  </si>
  <si>
    <t>REMINYL 4MG/ML SOL BUV 1/100 ML</t>
  </si>
  <si>
    <t>909484</t>
  </si>
  <si>
    <t>VACCIN ANTIGRIPPAL VAXIGRIP INJSERINGUE PREREMPLIE 0.5ML</t>
  </si>
  <si>
    <t>VAXIGRIP SUSP INJ 1/,5 ML</t>
  </si>
  <si>
    <t>904153</t>
  </si>
  <si>
    <t>HALDOL DECANOAS 50 MG/ML IM INJECTABLE</t>
  </si>
  <si>
    <t>HALDOL DECANOAS 50MG/1ML SOL INJ 5/1 ML</t>
  </si>
  <si>
    <t>912599</t>
  </si>
  <si>
    <t>CLOPIXOL 200 MG ACTION PROLONGEE SOLUTION INJECTABLE 1 ML</t>
  </si>
  <si>
    <t>CLOPIXOL AP 200MG/1ML SOL INJ 1/1 ML</t>
  </si>
  <si>
    <t>920146</t>
  </si>
  <si>
    <t>ETOMIDATE Lipuro 20 mg- 10 mL (2mg/mL)Voie IV - Emulsion injectable</t>
  </si>
  <si>
    <t>ETOMIDATE 10ML</t>
  </si>
  <si>
    <t>905931</t>
  </si>
  <si>
    <t>MODECATE 25 MG/1 ML INJECTABLE AMPOULE</t>
  </si>
  <si>
    <t>MODECATE 25MG/1ML SOL INJ IM AMP 3/1 ML</t>
  </si>
  <si>
    <t>910279</t>
  </si>
  <si>
    <t>FLUANXOL LP 100 MG SOLUTION INJECTABLE</t>
  </si>
  <si>
    <t>FLUANXOL LP 100MG/1ML SOL INJ 1/1 ML</t>
  </si>
  <si>
    <t>928101</t>
  </si>
  <si>
    <t>ATROPINE SULFATE AGT 0.5 MG/1 ML SOLUTION INJECT BOITE DE 10 AMPOULES</t>
  </si>
  <si>
    <t>ATROPINE SULFATE 0,50MG AMP INJ 1ML</t>
  </si>
  <si>
    <t>923087</t>
  </si>
  <si>
    <t>CELOCURINE 50 MG/ML AMPOULE 2 ML INJ</t>
  </si>
  <si>
    <t>CELOCURINE 100 mg/2 mL, sol inj, amp</t>
  </si>
  <si>
    <t>913689</t>
  </si>
  <si>
    <t>LOXAPAC 50 MG /2 ML SOL INJECTABLEAMPOULE</t>
  </si>
  <si>
    <t>LOXAPAC INJ IM/2ML</t>
  </si>
  <si>
    <t>928182</t>
  </si>
  <si>
    <t>SODIUM CHLORURE CPF 0.9% 0.09g -10 ML solution INJECTABLE AMP 10 Ml</t>
  </si>
  <si>
    <t>900132</t>
  </si>
  <si>
    <t>ADREnaline AGT 1 mg - 1 mL SOL INJ BOITE DE 10 AMPOULES</t>
  </si>
  <si>
    <t>926205</t>
  </si>
  <si>
    <t>ATROPINE RENAUDIN 0.50 MG/1 ML AMP INJ chez Aguettant boite de 10 jc 02/2011</t>
  </si>
  <si>
    <t>ATROPINE 0.50 MG AMPOULE INJECTABLE</t>
  </si>
  <si>
    <t>926692</t>
  </si>
  <si>
    <t>LOVENOX 4000 UI anti-XA/0.4 ML INJEC SERINGUE PREREMPLIE</t>
  </si>
  <si>
    <t>LOVENOX 4000UI AXA/0,4ML INJ SER +S 2/,4 ML</t>
  </si>
  <si>
    <t>925757</t>
  </si>
  <si>
    <t>RISPERDALCONSTA LP 50 MG/2 ML IM SUSPENSION INJECTABLE</t>
  </si>
  <si>
    <t>RISPERDALCONSTA LP 50MG/2ML INJ 1</t>
  </si>
  <si>
    <t>903538</t>
  </si>
  <si>
    <t>FLUANXOL LP 20 MG SOLUTION INJECTABLE</t>
  </si>
  <si>
    <t>FLUANXOL LP 20MG/1ML SOL INJ 4/1 ML</t>
  </si>
  <si>
    <t>925641</t>
  </si>
  <si>
    <t>2706</t>
  </si>
  <si>
    <t>DOLIPRANE GEL</t>
  </si>
  <si>
    <t>11225</t>
  </si>
  <si>
    <t>LASILIX 40MG CP</t>
  </si>
  <si>
    <t>11129</t>
  </si>
  <si>
    <t>DIFFU K GELULE</t>
  </si>
  <si>
    <t>13319</t>
  </si>
  <si>
    <t>ALPRAZOLAM 0.25</t>
  </si>
  <si>
    <t>13350</t>
  </si>
  <si>
    <t>PARIET 10MG</t>
  </si>
  <si>
    <t>11429</t>
  </si>
  <si>
    <t>PARIET 20MG CP</t>
  </si>
  <si>
    <t>10951</t>
  </si>
  <si>
    <t>LASILIX FAIBLE</t>
  </si>
  <si>
    <t>10958</t>
  </si>
  <si>
    <t>VASTAREL 35 MG</t>
  </si>
  <si>
    <t>11407</t>
  </si>
  <si>
    <t>DOMPERID 10 MG</t>
  </si>
  <si>
    <t>DOMPERIDONE EG 10MG CPR 40</t>
  </si>
  <si>
    <t>11053</t>
  </si>
  <si>
    <t>IMOVANE 7,5 MG</t>
  </si>
  <si>
    <t>11398</t>
  </si>
  <si>
    <t>DEPAMIDE 300 MG</t>
  </si>
  <si>
    <t>2711</t>
  </si>
  <si>
    <t>DIAMICRON NPU</t>
  </si>
  <si>
    <t>11451</t>
  </si>
  <si>
    <t>AMLOR 5 MG GELU</t>
  </si>
  <si>
    <t>10779</t>
  </si>
  <si>
    <t>AMIODARONE CP</t>
  </si>
  <si>
    <t>11212</t>
  </si>
  <si>
    <t>NAFTIDROFURYL</t>
  </si>
  <si>
    <t>NAFTIDROFURYL EG 200MG CPR 20</t>
  </si>
  <si>
    <t>11290</t>
  </si>
  <si>
    <t>ZOLPIDEM 10MG</t>
  </si>
  <si>
    <t>41</t>
  </si>
  <si>
    <t>TRENTADIL 300MG</t>
  </si>
  <si>
    <t>TRENTADIL 300MG CPR 20</t>
  </si>
  <si>
    <t>10860</t>
  </si>
  <si>
    <t>PREVISCAN 20 MG</t>
  </si>
  <si>
    <t>20</t>
  </si>
  <si>
    <t>SEROPLEX 10MG</t>
  </si>
  <si>
    <t>11163</t>
  </si>
  <si>
    <t>RISPERDAL 2 MG</t>
  </si>
  <si>
    <t>14090</t>
  </si>
  <si>
    <t>ARKOLAMY5 MG</t>
  </si>
  <si>
    <t>ZYPREXA VELOTAB 5MG CPR 28</t>
  </si>
  <si>
    <t>13000</t>
  </si>
  <si>
    <t>MECIR LP 0.4MG</t>
  </si>
  <si>
    <t>2710</t>
  </si>
  <si>
    <t>IMOVANE 3.75MG</t>
  </si>
  <si>
    <t>12087</t>
  </si>
  <si>
    <t>PLAVIX 75MG CP</t>
  </si>
  <si>
    <t>11075</t>
  </si>
  <si>
    <t>STABLON 12,5 MG</t>
  </si>
  <si>
    <t>34</t>
  </si>
  <si>
    <t>TAREG 40MG CP</t>
  </si>
  <si>
    <t>14220</t>
  </si>
  <si>
    <t>REPAGLINIDE 2MG</t>
  </si>
  <si>
    <t>13120</t>
  </si>
  <si>
    <t>GABAPENTINE 300</t>
  </si>
  <si>
    <t>GABAPENTINE 300MG GELULES</t>
  </si>
  <si>
    <t>11027</t>
  </si>
  <si>
    <t>ALPRAZOLAM 0.5</t>
  </si>
  <si>
    <t>10921</t>
  </si>
  <si>
    <t>TRIVASTAL 50MG</t>
  </si>
  <si>
    <t>14010</t>
  </si>
  <si>
    <t>SERESTA 10MG CP</t>
  </si>
  <si>
    <t>341</t>
  </si>
  <si>
    <t>DOLIPRANEORO</t>
  </si>
  <si>
    <t>FOZITEC 20MG CPR 28</t>
  </si>
  <si>
    <t>14158</t>
  </si>
  <si>
    <t>CRESTOR 20MG CP</t>
  </si>
  <si>
    <t>CRESTOR 20MG CPR 28</t>
  </si>
  <si>
    <t>14003</t>
  </si>
  <si>
    <t>RISPERDALORO 1M</t>
  </si>
  <si>
    <t>11090</t>
  </si>
  <si>
    <t>GLUCOPHAGE 850</t>
  </si>
  <si>
    <t>10768</t>
  </si>
  <si>
    <t>ATARAX 25 MG CO</t>
  </si>
  <si>
    <t>11147</t>
  </si>
  <si>
    <t>PAROXETINE CP</t>
  </si>
  <si>
    <t>1321</t>
  </si>
  <si>
    <t>PERINDOPRIL 4MG</t>
  </si>
  <si>
    <t>PERINDOPRIL SDZ 4MG CPR 30</t>
  </si>
  <si>
    <t>11180</t>
  </si>
  <si>
    <t>TIAPRIDAL 100MG</t>
  </si>
  <si>
    <t>14150</t>
  </si>
  <si>
    <t>VENLAFAXINE37.5</t>
  </si>
  <si>
    <t>EFFEXOR LP 37,5MG GELULE 30</t>
  </si>
  <si>
    <t>10929</t>
  </si>
  <si>
    <t>SECTRAL 200 MG</t>
  </si>
  <si>
    <t>13762</t>
  </si>
  <si>
    <t>OSPOLOT 50 MG C</t>
  </si>
  <si>
    <t>OSPOLOT 50MG CPR</t>
  </si>
  <si>
    <t>13730</t>
  </si>
  <si>
    <t>FLECAINE LP 100</t>
  </si>
  <si>
    <t>10770</t>
  </si>
  <si>
    <t>VITAMINE B1B6 CPR</t>
  </si>
  <si>
    <t>13229</t>
  </si>
  <si>
    <t>GLUCOPHAGE 500</t>
  </si>
  <si>
    <t>13103</t>
  </si>
  <si>
    <t>TAREG 80 MG CP</t>
  </si>
  <si>
    <t>13326</t>
  </si>
  <si>
    <t>LEVOTHYROX 100¿</t>
  </si>
  <si>
    <t>10759</t>
  </si>
  <si>
    <t>GARDENAL 50 MG</t>
  </si>
  <si>
    <t>13322</t>
  </si>
  <si>
    <t>COTAREG 80MG /</t>
  </si>
  <si>
    <t>11115</t>
  </si>
  <si>
    <t>LYSANXIA 10MG C</t>
  </si>
  <si>
    <t>11351</t>
  </si>
  <si>
    <t>ATENOLOL 50 MG</t>
  </si>
  <si>
    <t>6</t>
  </si>
  <si>
    <t>RISPERDAL 0.5MG</t>
  </si>
  <si>
    <t>13543</t>
  </si>
  <si>
    <t>HEPTAMYL COMPR</t>
  </si>
  <si>
    <t>13327</t>
  </si>
  <si>
    <t>LEVOTHYROX 75¿G</t>
  </si>
  <si>
    <t>10782</t>
  </si>
  <si>
    <t>TRIMEBUTINE 10</t>
  </si>
  <si>
    <t>10898</t>
  </si>
  <si>
    <t>MODOPAR 250</t>
  </si>
  <si>
    <t>12041</t>
  </si>
  <si>
    <t>BISOCE 10MG</t>
  </si>
  <si>
    <t>11092</t>
  </si>
  <si>
    <t>CETIRIZINE 10MG</t>
  </si>
  <si>
    <t>11002</t>
  </si>
  <si>
    <t>TADENAN 50 MG C</t>
  </si>
  <si>
    <t>13298</t>
  </si>
  <si>
    <t>EUPRESSYL 30 MG</t>
  </si>
  <si>
    <t>10897</t>
  </si>
  <si>
    <t>MODOPAR 125</t>
  </si>
  <si>
    <t>10395</t>
  </si>
  <si>
    <t>HEMIGOXINE 0.12</t>
  </si>
  <si>
    <t>HEMIGOXINE NATIVELLE 0,125MG CPR 30</t>
  </si>
  <si>
    <t>11164</t>
  </si>
  <si>
    <t>CONTRAMAL 50 MG</t>
  </si>
  <si>
    <t>13622</t>
  </si>
  <si>
    <t>GLUCOPHAGE 1000</t>
  </si>
  <si>
    <t>13253</t>
  </si>
  <si>
    <t>SEROPRAM 20 MG</t>
  </si>
  <si>
    <t>13240</t>
  </si>
  <si>
    <t>BISOCE 2.5MG</t>
  </si>
  <si>
    <t>BISOCE Gé 2,5MG CPR</t>
  </si>
  <si>
    <t>10919</t>
  </si>
  <si>
    <t>LOPERAMIDE 2MG</t>
  </si>
  <si>
    <t>11229</t>
  </si>
  <si>
    <t>LEXOMIL 6 MG CP</t>
  </si>
  <si>
    <t>14157</t>
  </si>
  <si>
    <t>CRESTOR 10 MG C</t>
  </si>
  <si>
    <t>13500</t>
  </si>
  <si>
    <t>TRIATEC 1.25 MG</t>
  </si>
  <si>
    <t>TRIATEC 1,25MG CPR 30</t>
  </si>
  <si>
    <t>13325</t>
  </si>
  <si>
    <t>LEVOTHYROX 25 M</t>
  </si>
  <si>
    <t>10988</t>
  </si>
  <si>
    <t>MODOPAR 62.5</t>
  </si>
  <si>
    <t>11318</t>
  </si>
  <si>
    <t>TRIATEC 5 MG CP</t>
  </si>
  <si>
    <t>13158</t>
  </si>
  <si>
    <t>FLUDEX 1.5MG LP</t>
  </si>
  <si>
    <t>10747</t>
  </si>
  <si>
    <t>LIPANTHYL LP 16</t>
  </si>
  <si>
    <t>LIPANTHYL 160MG CPR 30</t>
  </si>
  <si>
    <t>11452</t>
  </si>
  <si>
    <t>AMLOR 10MG GEL</t>
  </si>
  <si>
    <t>995</t>
  </si>
  <si>
    <t>CERIS</t>
  </si>
  <si>
    <t>14035</t>
  </si>
  <si>
    <t>CRESTOR 5 MG CP</t>
  </si>
  <si>
    <t>14020</t>
  </si>
  <si>
    <t>PROZAC 20MG CP</t>
  </si>
  <si>
    <t>14445</t>
  </si>
  <si>
    <t>JANUVIA 100MG</t>
  </si>
  <si>
    <t>12023</t>
  </si>
  <si>
    <t>ADANCOR 10MG</t>
  </si>
  <si>
    <t>13247</t>
  </si>
  <si>
    <t>GABAPENTINE 100</t>
  </si>
  <si>
    <t>NEURONTIN 100MG GELULE 90</t>
  </si>
  <si>
    <t>13546</t>
  </si>
  <si>
    <t>EBIXA 10 MG COM</t>
  </si>
  <si>
    <t>11036</t>
  </si>
  <si>
    <t>EPITOMAX 25MG G</t>
  </si>
  <si>
    <t>13323</t>
  </si>
  <si>
    <t>COTAREG 160MG /</t>
  </si>
  <si>
    <t>13267</t>
  </si>
  <si>
    <t>LEPTICUR 10MG C</t>
  </si>
  <si>
    <t>10791</t>
  </si>
  <si>
    <t>SPECIAFOLDINE 5</t>
  </si>
  <si>
    <t>11298</t>
  </si>
  <si>
    <t>VALPROATE DE NA</t>
  </si>
  <si>
    <t>10983</t>
  </si>
  <si>
    <t>LEVOTHYROX 50 M</t>
  </si>
  <si>
    <t>11243</t>
  </si>
  <si>
    <t>EBIXA 20MG</t>
  </si>
  <si>
    <t>EBIXA 20MG CPR 28</t>
  </si>
  <si>
    <t>10743</t>
  </si>
  <si>
    <t>GLUCOR 100 MG C</t>
  </si>
  <si>
    <t>54</t>
  </si>
  <si>
    <t>ARKOLAMYL 10MG</t>
  </si>
  <si>
    <t>ZYPREXA VELOTAB 10MG CPR 28</t>
  </si>
  <si>
    <t>13119</t>
  </si>
  <si>
    <t>ALDACTONE 25 MG</t>
  </si>
  <si>
    <t>10947</t>
  </si>
  <si>
    <t>LASILIX 500MG C</t>
  </si>
  <si>
    <t>10800</t>
  </si>
  <si>
    <t>GLUCOR 50MG CP</t>
  </si>
  <si>
    <t>12222</t>
  </si>
  <si>
    <t>LYRICA 25 MG</t>
  </si>
  <si>
    <t>21</t>
  </si>
  <si>
    <t>SEROPLEX 5MG CP</t>
  </si>
  <si>
    <t>SEROPLEX 5MG CPR 28</t>
  </si>
  <si>
    <t>MEPRONIZINE 400 MG/10MG COMPRIMEstop afssaps 10/01/2012</t>
  </si>
  <si>
    <t>MEPRONIZINE 400MG/10MG CPR 30</t>
  </si>
  <si>
    <t>906774</t>
  </si>
  <si>
    <t>PARKINANE LP 2 MG GELULE</t>
  </si>
  <si>
    <t>NOZINAN 4% SOL BUV FL 30ML 1/30 ML</t>
  </si>
  <si>
    <t>13080</t>
  </si>
  <si>
    <t>RISPERIDONE SOL</t>
  </si>
  <si>
    <t>37</t>
  </si>
  <si>
    <t>TIAPRIDAL GTTE</t>
  </si>
  <si>
    <t>140</t>
  </si>
  <si>
    <t>PROZAC GTTES</t>
  </si>
  <si>
    <t>43</t>
  </si>
  <si>
    <t>TRILEPTAL 60MG</t>
  </si>
  <si>
    <t>11081</t>
  </si>
  <si>
    <t>LOVENOX</t>
  </si>
  <si>
    <t>11251</t>
  </si>
  <si>
    <t>PULMICORT SUSP</t>
  </si>
  <si>
    <t>SOLUMEDROL 40MG INJ</t>
  </si>
  <si>
    <t>11380</t>
  </si>
  <si>
    <t>CHLORURE SODIUM</t>
  </si>
  <si>
    <t>CHLORURE DE SODIUM 0.9% 10 ML PLASTIQUE INJ</t>
  </si>
  <si>
    <t>11224</t>
  </si>
  <si>
    <t>FUROSEMIDE 20M</t>
  </si>
  <si>
    <t>13354</t>
  </si>
  <si>
    <t>PARACETAMOL INJ</t>
  </si>
  <si>
    <t>11378</t>
  </si>
  <si>
    <t>EAU PPI 10 ML</t>
  </si>
  <si>
    <t>EAU PPI MINIPLASCO 10ML INJ</t>
  </si>
  <si>
    <t>10838</t>
  </si>
  <si>
    <t>SPASFON 40 MG I</t>
  </si>
  <si>
    <t>SPASFON SOL INJ 6/4 ML</t>
  </si>
  <si>
    <t>13743</t>
  </si>
  <si>
    <t>CEFTRIAXONE 1G</t>
  </si>
  <si>
    <t>CEFTRIAXONE 1G I.M. + SOLVANT 3.5 ML INJ</t>
  </si>
  <si>
    <t>11287</t>
  </si>
  <si>
    <t>AMOX/ACLA 1G IN</t>
  </si>
  <si>
    <t>AMOX/ACLA 1G INJ</t>
  </si>
  <si>
    <t>11383</t>
  </si>
  <si>
    <t>POTASSIUM CHL 1</t>
  </si>
  <si>
    <t>CHLORURE DE POTASSIUM 10% 10 ML PLASTIQUE INJ</t>
  </si>
  <si>
    <t>11082</t>
  </si>
  <si>
    <t>11271</t>
  </si>
  <si>
    <t>EAU PPI 5ML</t>
  </si>
  <si>
    <t>EAU PPI 5ML INJ</t>
  </si>
  <si>
    <t>11268</t>
  </si>
  <si>
    <t>CEFTRIAXONE 1G IV INJ</t>
  </si>
  <si>
    <t>2713</t>
  </si>
  <si>
    <t>SOLU-MED 40MG</t>
  </si>
  <si>
    <t>11093</t>
  </si>
  <si>
    <t>SCOPODERM TTS</t>
  </si>
  <si>
    <t>SALBUMOL 0,5MG/1ML SOL INJ 6/1 ML</t>
  </si>
  <si>
    <t>13561</t>
  </si>
  <si>
    <t>GLUCOSE 5% ECOF</t>
  </si>
  <si>
    <t>2712</t>
  </si>
  <si>
    <t>SOLU-MEDR 20MG</t>
  </si>
  <si>
    <t>SOLUMEDROL 20MG INJ</t>
  </si>
  <si>
    <t>11448</t>
  </si>
  <si>
    <t>VACCIN GRIPPAL</t>
  </si>
  <si>
    <t>MUTAGRIP SUSP INJ 1/,5 ML</t>
  </si>
  <si>
    <t>10801</t>
  </si>
  <si>
    <t>GLUCOSE 2.5% 10</t>
  </si>
  <si>
    <t>GLUCOSE BBM 2,5% SOL INJ POC 1L</t>
  </si>
  <si>
    <t>11325</t>
  </si>
  <si>
    <t>PROFENID 100 MG</t>
  </si>
  <si>
    <t>PROFENID 100MG/2ML SOL INJ IM 6/2 ML</t>
  </si>
  <si>
    <t>13132</t>
  </si>
  <si>
    <t>12006</t>
  </si>
  <si>
    <t>INS LEVEMIR STY</t>
  </si>
  <si>
    <t>10673</t>
  </si>
  <si>
    <t>SCOPOLAMINE 2ML</t>
  </si>
  <si>
    <t>SCOPOLAMINE 0.025% 2ML INJ</t>
  </si>
  <si>
    <t>11382</t>
  </si>
  <si>
    <t>SODIUM CHL REN 10% SOL INJ AB 10ML</t>
  </si>
  <si>
    <t>13183</t>
  </si>
  <si>
    <t>INS HUMALOG</t>
  </si>
  <si>
    <t>11233</t>
  </si>
  <si>
    <t>DEBRIDAT 50 MG</t>
  </si>
  <si>
    <t>103</t>
  </si>
  <si>
    <t>CALCI 0.2ML</t>
  </si>
  <si>
    <t>CALCIPARINE 5000UI/0,2ML SOL INJ SER 2/,2 ML</t>
  </si>
  <si>
    <t>10313</t>
  </si>
  <si>
    <t>CALCIPARINE 0.3</t>
  </si>
  <si>
    <t>CALCIPARINE 7500UI/0,3ML SOL INJ SER 2/,3 ML</t>
  </si>
  <si>
    <t>11148</t>
  </si>
  <si>
    <t>MAGNESIUM SULFA</t>
  </si>
  <si>
    <t>10946</t>
  </si>
  <si>
    <t>FUROSEMIDE 250</t>
  </si>
  <si>
    <t>FUROSEMIDE 250MG/25ML INJ.</t>
  </si>
  <si>
    <t>11240</t>
  </si>
  <si>
    <t>11228</t>
  </si>
  <si>
    <t>RIVOTRIL INJ</t>
  </si>
  <si>
    <t>11158</t>
  </si>
  <si>
    <t>CEFTAZIDIME 1G</t>
  </si>
  <si>
    <t>FORTUM 1G PDR INJ 1</t>
  </si>
  <si>
    <t>12012</t>
  </si>
  <si>
    <t>INS HUMALOG STY</t>
  </si>
  <si>
    <t>11309</t>
  </si>
  <si>
    <t>GENTAMICINE 40</t>
  </si>
  <si>
    <t>GENTAMICINE PAN 40MG/2ML SOL INJ</t>
  </si>
  <si>
    <t>13883</t>
  </si>
  <si>
    <t>ARIXTRA 2.5 MG</t>
  </si>
  <si>
    <t>14204</t>
  </si>
  <si>
    <t>14139</t>
  </si>
  <si>
    <t>EUPANTOL IV</t>
  </si>
  <si>
    <t>EUPANTOL 40MG PDR INJ 1</t>
  </si>
  <si>
    <t>11428</t>
  </si>
  <si>
    <t>GENTAMYCINE 80</t>
  </si>
  <si>
    <t>GENTAMICINE 80MG INJ</t>
  </si>
  <si>
    <t>13133</t>
  </si>
  <si>
    <t>13115</t>
  </si>
  <si>
    <t>OLICLINOMEL N7</t>
  </si>
  <si>
    <t>GLUCOSE 5 % 250 ML ECOFLACSOLUTION ISOTONIQUE POUR PERFUSION</t>
  </si>
  <si>
    <t>GLUCOSE BBM 5% SOL INJ POC 250ML 1/250 ML</t>
  </si>
  <si>
    <t>904866</t>
  </si>
  <si>
    <t>KAYEXALATE POUDRE SUSPENSION ORALE ETRECTALE</t>
  </si>
  <si>
    <t>KAYEXALATE 454G PDR ORALE ET RECTALE 1/454 G</t>
  </si>
  <si>
    <t>923126</t>
  </si>
  <si>
    <t>PERFALGAN 10MG/ML FLACON 100 ML SOLUTION POUR PERFUSION</t>
  </si>
  <si>
    <t>PERFALGAN 10MG/ML SOL INJ 100ML</t>
  </si>
  <si>
    <t>930949</t>
  </si>
  <si>
    <t>ECONAZOLE ARROW 1% SOL appl cut 30G</t>
  </si>
  <si>
    <t>ECONAZOLE ARW 1% SOLUTION 1/30 G</t>
  </si>
  <si>
    <t>918294</t>
  </si>
  <si>
    <t>GENTAMICINE PANPHARMA 80 MG / 2ML AMPOULE INJECTABLE</t>
  </si>
  <si>
    <t>902204</t>
  </si>
  <si>
    <t>CORDARONE 150 MG/ 3ML AMP INJ SOLUTION POUR PERFUSION</t>
  </si>
  <si>
    <t>CORDARONE INJ</t>
  </si>
  <si>
    <t>925755</t>
  </si>
  <si>
    <t>RISPERDALCONSTA LP 25 MG/2 ML IM SUSPENSION INJECTABLE</t>
  </si>
  <si>
    <t>RISPERDALCONSTA LP 25MG/2ML INJ 1</t>
  </si>
  <si>
    <t>921415</t>
  </si>
  <si>
    <t>INSULINE UMULINE NPH PEN 100 UI/MLSUSP INJ STYLO PREREMPLI 3 ML</t>
  </si>
  <si>
    <t>UMULINE NPH PEN 300UI/3ML SUSP INJ 5/3 ML</t>
  </si>
  <si>
    <t>926695</t>
  </si>
  <si>
    <t>LOVENOX 8000 UI anti-XA/O,8 ML INJECT SERINGUE PREREMPLIE</t>
  </si>
  <si>
    <t>LOVENOX 8000UI AXA/0,8ML INJ SER +S 2/,8 ML</t>
  </si>
  <si>
    <t>929463</t>
  </si>
  <si>
    <t>XYLOCARD 20 mg/mL INTRAVEINEUX SOLUTION INJECTABLE IV AMP 5 mL</t>
  </si>
  <si>
    <t>XYLOCARD 2% SOL INJECT IV 5 ML</t>
  </si>
  <si>
    <t>922676</t>
  </si>
  <si>
    <t>METHYLPREDNISOLONE MERCK 120MG AMPOULE INJECTABLE</t>
  </si>
  <si>
    <t>METHYLPREDNISOLONE MERCK 120 MG Poudre pour soluti</t>
  </si>
  <si>
    <t>909725</t>
  </si>
  <si>
    <t>VALIUM ROCHE 10MG/2ML AMP INJECTABLE</t>
  </si>
  <si>
    <t>VALIUM ROCHE 10MG/2ML SOL INJ 6/2 ML</t>
  </si>
  <si>
    <t>901007</t>
  </si>
  <si>
    <t>BENERVA 500 MG/5 ML AMP INJECTABLE</t>
  </si>
  <si>
    <t>BENERVA 500MG/5ML SOL INJ 1/5 ML</t>
  </si>
  <si>
    <t>931762</t>
  </si>
  <si>
    <t>INSULINE HUMALOG 100 UI/ML KWIKPEN SOLUTION INJECTABLE</t>
  </si>
  <si>
    <t>HUMALOG 300UI/3ML KWIKPEN SOL INJ 5/3 ML</t>
  </si>
  <si>
    <t>920994</t>
  </si>
  <si>
    <t>VITAMINE K1 ROCHE 10MG/1ML AMPOULEBUV/INJ</t>
  </si>
  <si>
    <t>VITAMINE K1 ROCHE 10MG/1ML SOL 3/1 ML</t>
  </si>
  <si>
    <t>909786</t>
  </si>
  <si>
    <t>VECTARION 15 MG INJECTABLE FLACONLYOPHILISAT+SOLVANT</t>
  </si>
  <si>
    <t>VECTARION INJ</t>
  </si>
  <si>
    <t>914012</t>
  </si>
  <si>
    <t>SOLIAN 200 MG/4ML AMP INJECT</t>
  </si>
  <si>
    <t>901309</t>
  </si>
  <si>
    <t>BRICANYL 0.5 MG/ 1ML AMP INJECTABLE</t>
  </si>
  <si>
    <t>BRICANYL 0,5MG/1ML SOL INJ 8/1 ML</t>
  </si>
  <si>
    <t>915088</t>
  </si>
  <si>
    <t>INNOHEP 3500 UI AXa/0.35 ML INJECT SERINGUE PREREMPLIE</t>
  </si>
  <si>
    <t>INNOHEP 3500UI AXA/0,35ML SOL INJ 2/,35 ML</t>
  </si>
  <si>
    <t>928077</t>
  </si>
  <si>
    <t>ARIXTRA 5 MG/0.4ML SOL INJSERINGUE PREREMPLIE Stop JC 04/2011</t>
  </si>
  <si>
    <t>ARIXTRA 5MG/0,4ML SOL INJ 2/,4 ML</t>
  </si>
  <si>
    <t>910979</t>
  </si>
  <si>
    <t>LEPTICUR 10MG/2 ML SOL INJECTABLE</t>
  </si>
  <si>
    <t>LEPTICUR 10MG/2ML SOL INJ 1/2 ML</t>
  </si>
  <si>
    <t>929585</t>
  </si>
  <si>
    <t>ENBREL 25 MG INJECTABLE SERINGUE PRE-REMPLIE</t>
  </si>
  <si>
    <t xml:space="preserve">ENBREL 25 mg 1 Boite de 4, solution injectable en </t>
  </si>
  <si>
    <t>903180</t>
  </si>
  <si>
    <t>EQUANIL 400 MG/5 ML AMP INJECTABLE FERME JC</t>
  </si>
  <si>
    <t>EQUANIL 400MG/5ML SOL INJ 10/5 ML</t>
  </si>
  <si>
    <t>928418</t>
  </si>
  <si>
    <t>AMIKACINE MYLAN 500 MG POUDRE POUR SOLUTION INJECTABLE</t>
  </si>
  <si>
    <t>AMIKACINE MERCK 500 MG Poudre pour solution inject</t>
  </si>
  <si>
    <t>907220</t>
  </si>
  <si>
    <t>PIPORTIL L4 100 MG/4ML SOLUTION INJ</t>
  </si>
  <si>
    <t>PIPORTIL L4 100MG/4ML SOL INJ 1/4 ML</t>
  </si>
  <si>
    <t>918466</t>
  </si>
  <si>
    <t>INNOHEP 18000 UI AXa/0.9 ML INJECT SERINGUE PREREMPLIE</t>
  </si>
  <si>
    <t>INNOHEP 18000UI AXA/0,9ML SOL INJ 2/,9 ML</t>
  </si>
  <si>
    <t>909436</t>
  </si>
  <si>
    <t>TRANXENE 20 MG/2 ML INJECTABLE POUDRE+SOLVANT</t>
  </si>
  <si>
    <t>TRANXENE 20MG/2ML PDR ET SOL INJ 5</t>
  </si>
  <si>
    <t>909302</t>
  </si>
  <si>
    <t>TIAPRIDAL 100MG/2ML AMP. INJECTABLE</t>
  </si>
  <si>
    <t>TIAPRIDAL 100MG/2ML SOL INJ 12/2 ML</t>
  </si>
  <si>
    <t>929070</t>
  </si>
  <si>
    <t>NICARDIPINE AGUETTANT 10mg/10ml INJ AMP 10 ML</t>
  </si>
  <si>
    <t>NICARDIPINE 10MG/ML INJ</t>
  </si>
  <si>
    <t>920253</t>
  </si>
  <si>
    <t>SEROPRAM 40 MG/1 ML AMP INJECTABLE</t>
  </si>
  <si>
    <t>SEROPRAM  40 MG 1 ML</t>
  </si>
  <si>
    <t>920252</t>
  </si>
  <si>
    <t>SEROPRAM 20 MG/0.5 ML AMP INJECTABLE</t>
  </si>
  <si>
    <t>SEROPRAM 20MG INJ</t>
  </si>
  <si>
    <t>920381</t>
  </si>
  <si>
    <t>OXACILLINE PANPHARMA 1 G INJECTABLE</t>
  </si>
  <si>
    <t>OXACILLINE PANPHARMA 1G PDR INJ</t>
  </si>
  <si>
    <t>929613</t>
  </si>
  <si>
    <t>Code UF</t>
  </si>
  <si>
    <t>Libelle UF (uf)</t>
  </si>
  <si>
    <t>Formes orales sèches robotisables dispensées en 2011</t>
  </si>
  <si>
    <t>3704</t>
  </si>
  <si>
    <t>3703</t>
  </si>
  <si>
    <t>3104</t>
  </si>
  <si>
    <t>3101</t>
  </si>
  <si>
    <t>3307</t>
  </si>
  <si>
    <t>3706</t>
  </si>
  <si>
    <t>3301</t>
  </si>
  <si>
    <t>3702</t>
  </si>
  <si>
    <t>3201</t>
  </si>
  <si>
    <t>3103</t>
  </si>
  <si>
    <t>3204</t>
  </si>
  <si>
    <t>3302</t>
  </si>
  <si>
    <t>3602</t>
  </si>
  <si>
    <t>3707</t>
  </si>
  <si>
    <t>3606</t>
  </si>
  <si>
    <t>3603</t>
  </si>
  <si>
    <t>3202</t>
  </si>
  <si>
    <t>3605</t>
  </si>
  <si>
    <t>3609</t>
  </si>
  <si>
    <t>3203</t>
  </si>
  <si>
    <t>3604</t>
  </si>
  <si>
    <t>3108</t>
  </si>
  <si>
    <t>3224</t>
  </si>
  <si>
    <t>3622</t>
  </si>
  <si>
    <t>3802</t>
  </si>
  <si>
    <t>3223</t>
  </si>
  <si>
    <t>3107</t>
  </si>
  <si>
    <t>5213</t>
  </si>
  <si>
    <t>3221</t>
  </si>
  <si>
    <t>3803</t>
  </si>
  <si>
    <t>3342</t>
  </si>
  <si>
    <t>3333</t>
  </si>
  <si>
    <t>3345</t>
  </si>
  <si>
    <t>3142</t>
  </si>
  <si>
    <t>3331</t>
  </si>
  <si>
    <t>25 premières unités cliniques du CH CADILLAC</t>
  </si>
  <si>
    <t>"Si besoin"</t>
  </si>
  <si>
    <t>69.000</t>
  </si>
  <si>
    <t>134.000</t>
  </si>
  <si>
    <t>65.000</t>
  </si>
  <si>
    <t>18. Antalgiques "si besoin" (en dotation globale =&gt; hors DIN robotisée)</t>
  </si>
  <si>
    <t>17. Nombre de références de formes sèches robotisables &gt; 600 UCD/an*</t>
  </si>
  <si>
    <t>(*) Soient 50 UCD par mois, ce qui correspond approximativement aux nombre de références à mettre dans les cassettes d'un robot DIN formes sèches</t>
  </si>
  <si>
    <t>PENICILLINE G 5</t>
  </si>
  <si>
    <t>PENICILLINE 5M INJ</t>
  </si>
  <si>
    <t>10797</t>
  </si>
  <si>
    <t>GLUCAGEN 1 MG I</t>
  </si>
  <si>
    <t>GLUCAGEN 1MG/1ML PDR INJ FL 1</t>
  </si>
  <si>
    <t>11203</t>
  </si>
  <si>
    <t>TERCIAN INJ</t>
  </si>
  <si>
    <t>15555</t>
  </si>
  <si>
    <t>LOXAPAC 50 MG</t>
  </si>
  <si>
    <t>10033</t>
  </si>
  <si>
    <t>FLUCONAZOLE</t>
  </si>
  <si>
    <t>FLUCONAZOLE AGUETTANT 2 MG/ML INJ</t>
  </si>
  <si>
    <t>11385</t>
  </si>
  <si>
    <t>ATROPINE 0.25MG</t>
  </si>
  <si>
    <t>ATROPINE 0.25 MG INJECTABLE</t>
  </si>
  <si>
    <t>11024</t>
  </si>
  <si>
    <t>HALDOL 5MG/1ML</t>
  </si>
  <si>
    <t>104</t>
  </si>
  <si>
    <t>DIPROSTENE INJ</t>
  </si>
  <si>
    <t>DIPROSTENE SUSP INJ 1/1 ML</t>
  </si>
  <si>
    <t>14138</t>
  </si>
  <si>
    <t>BURINEX 2MG/4ML</t>
  </si>
  <si>
    <t>BURINEX 2MG/4ML SOL INJ 5/4 ML</t>
  </si>
  <si>
    <t>11165</t>
  </si>
  <si>
    <t>ZOPHREN 4 MG IN</t>
  </si>
  <si>
    <t>11065</t>
  </si>
  <si>
    <t>GAMMATETANOS 2</t>
  </si>
  <si>
    <t>11330</t>
  </si>
  <si>
    <t>PIPERA/TAZO 4G</t>
  </si>
  <si>
    <t>PIPER/TAZOB MYL 4G/500MG PDR PERF 1 INJ</t>
  </si>
  <si>
    <t>2202</t>
  </si>
  <si>
    <t>PROTAMINE INJ</t>
  </si>
  <si>
    <t>PROTAMINE SULF CHOAY 1% SOL INJ 1/10 ML</t>
  </si>
  <si>
    <r>
      <t>Cumul des nbres d'unités dispensées</t>
    </r>
    <r>
      <rPr>
        <sz val="8"/>
        <color indexed="8"/>
        <rFont val="Arial"/>
        <family val="0"/>
      </rPr>
      <t xml:space="preserve"> en 2011</t>
    </r>
  </si>
  <si>
    <t>VANCOMYCINE MYLAN 500 MG PDRE P SOL PPERF STOP JC 08/2011 INJ</t>
  </si>
  <si>
    <t>VANCOMYCINE MYLAN 500 MG INJ</t>
  </si>
  <si>
    <t>930436</t>
  </si>
  <si>
    <t>ATRACURIUM MAYNE 50 MG/5 ML INJ SOLUTION INJECTABLE</t>
  </si>
  <si>
    <t>ATRACURIUM 50MG/5ML INJECTABLE</t>
  </si>
  <si>
    <t>904602</t>
  </si>
  <si>
    <t>VACCIN PNEUMO 23 PASTEUR SERINGUE 0.5</t>
  </si>
  <si>
    <t>PNEUMO 23 SOL INJ 1/,5 ML</t>
  </si>
  <si>
    <t>929912</t>
  </si>
  <si>
    <t>GADOVIST 15 ML SERINGUE PRE REMPLIE</t>
  </si>
  <si>
    <t>GADOVIST 1MMOL/ML SOL INJ SER 15ML 1/15 ML</t>
  </si>
  <si>
    <t>914116</t>
  </si>
  <si>
    <t>FRAXIPARINE 1900 UI AXa/ 0.2 ML INJECT SERINGUE PREREMPLIE</t>
  </si>
  <si>
    <t>FRAXIPARINE 1 900 iu antiXa/0.2 mL, sol inj, srg</t>
  </si>
  <si>
    <t>929075</t>
  </si>
  <si>
    <t>KEPPRA 100MG/ML SOL INJ FL 5ML</t>
  </si>
  <si>
    <t>KEPPRA 100MG/ML FLACON 5 ML INJ.</t>
  </si>
  <si>
    <t>960222</t>
  </si>
  <si>
    <t>GAMMATETANOS 250 UI/2ML SOL INJECTABLE</t>
  </si>
  <si>
    <t>GAMMATETANOS LFB 250UI/2ML SOL INJ 1/2 ML</t>
  </si>
  <si>
    <t>920243</t>
  </si>
  <si>
    <t>FRAXODI 11400 UI AXa/ 0.6 ML INJECT SERINGUE PREREMPLIE</t>
  </si>
  <si>
    <t>FRAXODI 11400UI AXA/0,6ML SOL INJ 2/,6 ML</t>
  </si>
  <si>
    <t>919204</t>
  </si>
  <si>
    <t>AMOXICILLINE PANPHARMA 1G IV 15 ML POUDRE POUR USAGE PARENTERAL</t>
  </si>
  <si>
    <t>AMOXICILLINE PAN 1G PDR INJ IM/IV</t>
  </si>
  <si>
    <t>921529</t>
  </si>
  <si>
    <t>INSULINE UMULINE NPH 100 UI/ ML FLACON SUSP INJ 10 ML</t>
  </si>
  <si>
    <t>UMULINE NPH 1000UI/10ML S INJ FL 1/10 ML</t>
  </si>
  <si>
    <t>931053</t>
  </si>
  <si>
    <t>ABILIFY 7.5MG/ML SOLUTION INJECT FLACON 1.3 ML FERME JC</t>
  </si>
  <si>
    <t>901324</t>
  </si>
  <si>
    <t>BRISTOPEN 1 G POUDRE ET SOLVANT POUR SOLUTION INJECTABLE</t>
  </si>
  <si>
    <t>908583</t>
  </si>
  <si>
    <t>SOLUDACTONE 100 MG INJECTABLE</t>
  </si>
  <si>
    <t>SOLUDACTONE 100MG PDR ET SOL INJ 1</t>
  </si>
  <si>
    <t>923600</t>
  </si>
  <si>
    <t>METOCLOPRAMIDE RENAUDIN 0.5% 2 ML AMPOULE INJECTABLE</t>
  </si>
  <si>
    <t>METOCLOPRAMINE 10 MG IJECTABLE</t>
  </si>
  <si>
    <t>923635</t>
  </si>
  <si>
    <t>ZYPREXA 10 MG INJECTABLE IM FLACON POUDRE</t>
  </si>
  <si>
    <t>921530</t>
  </si>
  <si>
    <t>INSULINE UMULINE RAPIDE 100 UI/MLFLACON SUSP INJ 10 ML</t>
  </si>
  <si>
    <t>931926</t>
  </si>
  <si>
    <t>IMIPENEM/CILASTATINE MYLAN IV 500 MG/500 MG POUDRE POUR SOLUTION PERF IV</t>
  </si>
  <si>
    <t>IMIPENEME + CILASTATINE MYL PDR INJ 1</t>
  </si>
  <si>
    <t>920883</t>
  </si>
  <si>
    <t>FUROSEMIDE RENAUDIN 20 MG/2 ML INJ</t>
  </si>
  <si>
    <t>FUROSEMIDE 20MG/2ML INJ.</t>
  </si>
  <si>
    <t>923827</t>
  </si>
  <si>
    <t>ARIXTRA 2.5MG / 0.6 ML SOL INJECTABLE SERINGUE PRE REMPLIE</t>
  </si>
  <si>
    <t>ARIXTRA 2,5MG/0,5ML SOL INJ 2/,5 ML</t>
  </si>
  <si>
    <t>917242</t>
  </si>
  <si>
    <t>SOLUMEDROL 120 MG / 2 ML FLACON INJECTABLE</t>
  </si>
  <si>
    <t>921519</t>
  </si>
  <si>
    <t>INSULINE HUMALOG 100 UI/ML FLACON SOLUTION INJECTABLE 10 ML</t>
  </si>
  <si>
    <t>919856</t>
  </si>
  <si>
    <t>MAGNEVIST 15 MLSOLUTION INJECTABLE SERINGUE PRE-REMPLIE</t>
  </si>
  <si>
    <t>MAGNEVIST SOL INJ SER 15ML 1/15 ML</t>
  </si>
  <si>
    <t>930322</t>
  </si>
  <si>
    <t>CeftaZIDime 1 gramme PANPHARMA injectable</t>
  </si>
  <si>
    <t>900668</t>
  </si>
  <si>
    <t>ARTANE 10 MG /5 ML AMPOULE INJECTABLE</t>
  </si>
  <si>
    <t>ARTANE 10MG/5ML SOL INJ 5/5 ML</t>
  </si>
  <si>
    <t>923893</t>
  </si>
  <si>
    <t>INSULINE LANTUS 100 UI/ML FLACON SOLUTION INJECTABLE 10 ML</t>
  </si>
  <si>
    <t>LANTUS 100U/ML SOL INJ FL 1/10 ML</t>
  </si>
  <si>
    <t>932844</t>
  </si>
  <si>
    <t>LOPRIL 25MG CPR 30</t>
  </si>
  <si>
    <t>CYMBALTA 30</t>
  </si>
  <si>
    <t>907244</t>
  </si>
  <si>
    <t>LYRICA 75</t>
  </si>
  <si>
    <t>924250</t>
  </si>
  <si>
    <t>SOTALOL 160</t>
  </si>
  <si>
    <t>SOTALOL GNR 160MG CPR  30</t>
  </si>
  <si>
    <t>EXELON 4,5</t>
  </si>
  <si>
    <t>LARGACTIL 100</t>
  </si>
  <si>
    <t>CEFIXIME 200 CP</t>
  </si>
  <si>
    <t>926863</t>
  </si>
  <si>
    <t>DOXYCYCLINE CP</t>
  </si>
  <si>
    <t>DOXYCYCLINE GGAM 10MG CPR  5</t>
  </si>
  <si>
    <t>FLAGYL  500 CP</t>
  </si>
  <si>
    <t>910215</t>
  </si>
  <si>
    <t>ZYLORIC 300 CP</t>
  </si>
  <si>
    <t>909785</t>
  </si>
  <si>
    <t>VECTARION 50 MG</t>
  </si>
  <si>
    <t>VECTARION 50MG CPR 30</t>
  </si>
  <si>
    <t>906074</t>
  </si>
  <si>
    <t>MYSOLINE CP</t>
  </si>
  <si>
    <t>MYSOLINE 250MG CPR 50</t>
  </si>
  <si>
    <t>916663</t>
  </si>
  <si>
    <t>TERBINAFINE CP</t>
  </si>
  <si>
    <t>LAMISIL 250MG CPR 14</t>
  </si>
  <si>
    <t>SKENAN LP 30</t>
  </si>
  <si>
    <t>VOLTARENE LP 75</t>
  </si>
  <si>
    <t>912085</t>
  </si>
  <si>
    <t>EXACYL COMP</t>
  </si>
  <si>
    <t>EXACYL 500MG CPR 20</t>
  </si>
  <si>
    <t>ACTISKENAN  5</t>
  </si>
  <si>
    <t>903369</t>
  </si>
  <si>
    <t>EUPHYLLINE 100</t>
  </si>
  <si>
    <t>EUPHYLLINE LA 100MG GELULE 30</t>
  </si>
  <si>
    <t>927860</t>
  </si>
  <si>
    <t>FOSAVANCE 70/70</t>
  </si>
  <si>
    <t>FOSAVANCE 70MG/2800UI CPR 4</t>
  </si>
  <si>
    <t>902090</t>
  </si>
  <si>
    <t>COLCHIMAX</t>
  </si>
  <si>
    <t>904221</t>
  </si>
  <si>
    <t>HEMI-DAONIL CPR</t>
  </si>
  <si>
    <t>CLOZAPINE  25CP</t>
  </si>
  <si>
    <t>901068</t>
  </si>
  <si>
    <t>BI-PROFENID CP</t>
  </si>
  <si>
    <t>CONTRAMAL LP150</t>
  </si>
  <si>
    <t>914454</t>
  </si>
  <si>
    <t>SPIRAMYCINE 3M</t>
  </si>
  <si>
    <t>ROVAMYCINE 3MUI CPR 10</t>
  </si>
  <si>
    <t>ORBENINE500 GEL</t>
  </si>
  <si>
    <t>907385</t>
  </si>
  <si>
    <t>POLYGYNAX</t>
  </si>
  <si>
    <t>916754</t>
  </si>
  <si>
    <t>ART 50</t>
  </si>
  <si>
    <t>ART 50MG GELULE 30</t>
  </si>
  <si>
    <t>900644</t>
  </si>
  <si>
    <t>EUPHYLLINE 200</t>
  </si>
  <si>
    <t>EUPHYLLINE LA 200MG GELULE 30</t>
  </si>
  <si>
    <t>924683</t>
  </si>
  <si>
    <t>FLECAINE LP 200</t>
  </si>
  <si>
    <t>FLECAINE LP 200MG GELULE 30</t>
  </si>
  <si>
    <t>919252</t>
  </si>
  <si>
    <t>DALACINE 300 GL</t>
  </si>
  <si>
    <t>908040</t>
  </si>
  <si>
    <t>RIMACTAN 300</t>
  </si>
  <si>
    <t>TANGANIL CP</t>
  </si>
  <si>
    <t>924365</t>
  </si>
  <si>
    <t>PIRACETAM 800CP</t>
  </si>
  <si>
    <t>OLICLINOMEL N7-1000 INJ 1,5L</t>
  </si>
  <si>
    <t>10311</t>
  </si>
  <si>
    <t>CALCIPARINE 0,5</t>
  </si>
  <si>
    <t>CALCIPARINE 0.5 ML AMP. INJ</t>
  </si>
  <si>
    <t>10967</t>
  </si>
  <si>
    <t>AMOXICILL 1G IV</t>
  </si>
  <si>
    <t>13264</t>
  </si>
  <si>
    <t>LAROXYL 50MG IN</t>
  </si>
  <si>
    <t>LAROXYL ROCHE 50MG/2ML SOL INJ 12/2 ML</t>
  </si>
  <si>
    <t>10930</t>
  </si>
  <si>
    <t>ADRENALINE 1 MG</t>
  </si>
  <si>
    <t>11294</t>
  </si>
  <si>
    <t>ROVAMYCINE 1,5M</t>
  </si>
  <si>
    <t>ROVAMYCINE 1,5 M UI INJ</t>
  </si>
  <si>
    <t>11439</t>
  </si>
  <si>
    <t>OFLOXACINE INJ</t>
  </si>
  <si>
    <t>OFLOXACINE MAC 200MG/40ML INJ P+MAT</t>
  </si>
  <si>
    <t>11184</t>
  </si>
  <si>
    <t>LIDOCAINE 1% FL</t>
  </si>
  <si>
    <t>LIDOCAINE 1% FL 20ML INJ</t>
  </si>
  <si>
    <t>13005</t>
  </si>
  <si>
    <t>ZOPHREN 4 MG</t>
  </si>
  <si>
    <t>ZOPHREN 4MG/2ML SOL INJ AMP 1/2 ML</t>
  </si>
  <si>
    <t>10777</t>
  </si>
  <si>
    <t>COLIMYCINE INJ</t>
  </si>
  <si>
    <t>11286</t>
  </si>
  <si>
    <t>VITAMINE K1 10</t>
  </si>
  <si>
    <t>VITAMINE K1 ROCHE 10MG/1ML SOL 3/1 ML BUV INJ</t>
  </si>
  <si>
    <t>10978</t>
  </si>
  <si>
    <t>PROFENID 100 MG INJECTABLE IV</t>
  </si>
  <si>
    <t>32</t>
  </si>
  <si>
    <t>OXYNORMORO 5MG</t>
  </si>
  <si>
    <t>SURBRONC 30MG/4ML SOL INJ  12/4 ML</t>
  </si>
  <si>
    <t>11288</t>
  </si>
  <si>
    <t>RISORDAN 10 MG</t>
  </si>
  <si>
    <t>RISORDAN 10MG/10ML INJ</t>
  </si>
  <si>
    <t>10961</t>
  </si>
  <si>
    <t>CALCITONINE 50U</t>
  </si>
  <si>
    <t>CALCITONINE SDZ 50UI/ML INJ 5/1 ML</t>
  </si>
  <si>
    <t>11299</t>
  </si>
  <si>
    <t>MORPHINE 10 MG</t>
  </si>
  <si>
    <t>MORPHINE 10MG INJ</t>
  </si>
  <si>
    <t>11248</t>
  </si>
  <si>
    <t>TRANXENE 50 MG</t>
  </si>
  <si>
    <t>11262</t>
  </si>
  <si>
    <t>FRAXODI 0.6ML</t>
  </si>
  <si>
    <t>2667</t>
  </si>
  <si>
    <t>NICARDIPINE INJ</t>
  </si>
  <si>
    <t>11247</t>
  </si>
  <si>
    <t>TRANXENE 20 MG</t>
  </si>
  <si>
    <t>11188</t>
  </si>
  <si>
    <t>DOBUTAMINE 250</t>
  </si>
  <si>
    <t>DOBUTAMINE 250MG INJ</t>
  </si>
  <si>
    <t>11258</t>
  </si>
  <si>
    <t>AMIKACINE 500</t>
  </si>
  <si>
    <t>11449</t>
  </si>
  <si>
    <t>VANCOMYCINE 500</t>
  </si>
  <si>
    <t>VANCOMYCINE MYLAN 500 MG poudre pour solution INJ</t>
  </si>
  <si>
    <t>11215</t>
  </si>
  <si>
    <t>DICYNONE 250MG/2ML SOL INJ 6/2 ML</t>
  </si>
  <si>
    <t>10317</t>
  </si>
  <si>
    <t>RESTORVOL</t>
  </si>
  <si>
    <t>RESTORVOL 6% SOL INJ POC 500ML</t>
  </si>
  <si>
    <t>12011</t>
  </si>
  <si>
    <t>INS NPH  PEN</t>
  </si>
  <si>
    <t>11283</t>
  </si>
  <si>
    <t>METRONIDAZOLE 0</t>
  </si>
  <si>
    <t>METRONIDAZOLE BBM 0,5% INJ POC 200ML</t>
  </si>
  <si>
    <t>13193</t>
  </si>
  <si>
    <t>INS HUMALOG MIX</t>
  </si>
  <si>
    <t>HUMALOG MIX50 PEN 300UI/3ML SUSP INJ 5/3 ML</t>
  </si>
  <si>
    <t>10936</t>
  </si>
  <si>
    <t>AMIODARONE INJ</t>
  </si>
  <si>
    <t>11404</t>
  </si>
  <si>
    <t>ISUPREL INJ 0,2</t>
  </si>
  <si>
    <t>11285</t>
  </si>
  <si>
    <t>BACTRIM PERFUSI</t>
  </si>
  <si>
    <t>BACTRIM INJ IV</t>
  </si>
  <si>
    <t>11308</t>
  </si>
  <si>
    <t>AMIKACINE 250</t>
  </si>
  <si>
    <t>AMIKACINE MERCK 250 MG Poudre pour solution inject</t>
  </si>
  <si>
    <t>38</t>
  </si>
  <si>
    <t>IMIPENE/CILASTA</t>
  </si>
  <si>
    <t>TIENAM 500MG/500MG PDR INJ IV  1/1,13 G</t>
  </si>
  <si>
    <t>2714</t>
  </si>
  <si>
    <t>SOLU-MED 120MG</t>
  </si>
  <si>
    <t>METHYLPREDNISOLONE MERCK 120 MG INJ</t>
  </si>
  <si>
    <t>10889</t>
  </si>
  <si>
    <t>SALBUMOL INJ</t>
  </si>
  <si>
    <t>13309</t>
  </si>
  <si>
    <t>DIGOXINE INJECT</t>
  </si>
  <si>
    <t>DIGOXINE NATIVELLE 0,5MG/2ML SOL INJ 6/2 ML</t>
  </si>
  <si>
    <t>11106</t>
  </si>
  <si>
    <t>CEFOTAXIME 1G I</t>
  </si>
  <si>
    <t>CEFOTAXIME MERCK 1 G Poudre pour solution injectab</t>
  </si>
  <si>
    <t>11263</t>
  </si>
  <si>
    <t>OXACILLINE 1G I</t>
  </si>
  <si>
    <t>13505</t>
  </si>
  <si>
    <t>INS LANTUS</t>
  </si>
  <si>
    <t>LANTUS 100U/ML SOL INJ STY OPTISET 5/3 ML</t>
  </si>
  <si>
    <t>10942</t>
  </si>
  <si>
    <t>DOPAMINE 200 MG</t>
  </si>
  <si>
    <t>DOPAMINE MYL 40MG/ML SOL INJ</t>
  </si>
  <si>
    <t xml:space="preserve">DEXAMETHASONE MERCK 4 MG/1 ML Solution injectable </t>
  </si>
  <si>
    <t>11214</t>
  </si>
  <si>
    <t>RIFADINE 600 MG</t>
  </si>
  <si>
    <t>RIFADINE 600MG PDR ET SOL INJ 1</t>
  </si>
  <si>
    <t>10827</t>
  </si>
  <si>
    <t>PROSTIGMINE 0,5</t>
  </si>
  <si>
    <t>PROSTIGMINE 0,5MG/1ML SOL INJ 6/1 ML</t>
  </si>
  <si>
    <t>14148</t>
  </si>
  <si>
    <t>ARIXTRA 7.5 MG</t>
  </si>
  <si>
    <t>13149</t>
  </si>
  <si>
    <t>LOVENOX 10 000</t>
  </si>
  <si>
    <t>11386</t>
  </si>
  <si>
    <t>ATROPINE 0,5MG</t>
  </si>
  <si>
    <t>10792</t>
  </si>
  <si>
    <t>NOZINAN  25MG /</t>
  </si>
  <si>
    <t>11020</t>
  </si>
  <si>
    <t>ASPEGIC 1 G INJ</t>
  </si>
  <si>
    <t>ASPEGIC INJECTABLE 1 GR</t>
  </si>
  <si>
    <t>10322</t>
  </si>
  <si>
    <t>VACCIN ANTITETA</t>
  </si>
  <si>
    <t>10879</t>
  </si>
  <si>
    <t>LARGACTIL 25 MG</t>
  </si>
  <si>
    <t>LARGACTIL 25MG/5ML SOL INJ 5/5 ML</t>
  </si>
  <si>
    <t>12001</t>
  </si>
  <si>
    <t>AZARGA COLLYRE</t>
  </si>
  <si>
    <t>GLUCOSE REN 30% SOL INJ AB 20ML</t>
  </si>
  <si>
    <t>14339</t>
  </si>
  <si>
    <t>ALBUMINE 20%</t>
  </si>
  <si>
    <t>ALBUNORM 20% SOL INJ FL 50ML</t>
  </si>
  <si>
    <t>99</t>
  </si>
  <si>
    <t>ARANESP 30µG</t>
  </si>
  <si>
    <t>ARANESP 30 MICROGRAMMES Solution injectable en ser</t>
  </si>
  <si>
    <t>131</t>
  </si>
  <si>
    <t>XYLOCARD2%</t>
  </si>
  <si>
    <t>11006</t>
  </si>
  <si>
    <t>SOLUDACTONE 100</t>
  </si>
  <si>
    <t>11071</t>
  </si>
  <si>
    <t>NALOXONE 0,4MG</t>
  </si>
  <si>
    <t>NALOXONE 0,4 MG/1 ML SOL INJ</t>
  </si>
  <si>
    <t>13157</t>
  </si>
  <si>
    <t>INS HUMALOG FL</t>
  </si>
  <si>
    <t>HUMALOG 1000UI/10ML SOL INJ FL 1/10 ML</t>
  </si>
  <si>
    <t>2200</t>
  </si>
  <si>
    <t>DIAZEPAM INJ</t>
  </si>
  <si>
    <t>DIAZEPAN 0.5%/2ML INJECTABLE</t>
  </si>
  <si>
    <t>12093</t>
  </si>
  <si>
    <t>11234</t>
  </si>
  <si>
    <t>ALDACTAZINE CP</t>
  </si>
  <si>
    <t>13993</t>
  </si>
  <si>
    <t>REMINYL 16MG LP</t>
  </si>
  <si>
    <t>13249</t>
  </si>
  <si>
    <t>CHLORAMINOPHENE</t>
  </si>
  <si>
    <t>CHLORAMINOPHENE 2MG GELULE 30</t>
  </si>
  <si>
    <t>10324</t>
  </si>
  <si>
    <t>DEFANYL 100</t>
  </si>
  <si>
    <t>DEFANYL 100MG CPR 30</t>
  </si>
  <si>
    <t>11086</t>
  </si>
  <si>
    <t>AOTAL 333 MG CP</t>
  </si>
  <si>
    <t>11295</t>
  </si>
  <si>
    <t>CIPROFLOXACIN</t>
  </si>
  <si>
    <t>10320</t>
  </si>
  <si>
    <t>CEFIXIME 200</t>
  </si>
  <si>
    <t>13634</t>
  </si>
  <si>
    <t>TAHOR 40 MG COM</t>
  </si>
  <si>
    <t>14209</t>
  </si>
  <si>
    <t>FLAGYL 500 MG C</t>
  </si>
  <si>
    <t>13558</t>
  </si>
  <si>
    <t>TAHOR 10 MG COM</t>
  </si>
  <si>
    <t>10789</t>
  </si>
  <si>
    <t>CREON 25000 UI</t>
  </si>
  <si>
    <t>11400</t>
  </si>
  <si>
    <t>DIAMOX 250 MG C</t>
  </si>
  <si>
    <t>DIAMOX 250MG CPR 24</t>
  </si>
  <si>
    <t>11236</t>
  </si>
  <si>
    <t>ALDACTONE 75MG</t>
  </si>
  <si>
    <t>13070</t>
  </si>
  <si>
    <t>MYOLASTAN 50MG</t>
  </si>
  <si>
    <t>11016</t>
  </si>
  <si>
    <t>ZYLORIC 100MG C</t>
  </si>
  <si>
    <t>23603</t>
  </si>
  <si>
    <t>LERCAN NPU</t>
  </si>
  <si>
    <t>LERCANIDIPINE 20 MG COMPRIME</t>
  </si>
  <si>
    <t>13785</t>
  </si>
  <si>
    <t>CORTANCYL 1MG</t>
  </si>
  <si>
    <t>10784</t>
  </si>
  <si>
    <t>DALACINE 300MG</t>
  </si>
  <si>
    <t>DALACINE 300MG GELULE 16</t>
  </si>
  <si>
    <t>10911</t>
  </si>
  <si>
    <t>SOTALOL 80MG CP</t>
  </si>
  <si>
    <t>SOTALOL ARW 80MG CPR 30</t>
  </si>
  <si>
    <t>12028</t>
  </si>
  <si>
    <t>CLOZAPINE 100MG</t>
  </si>
  <si>
    <t>11069</t>
  </si>
  <si>
    <t>ROXYTRO 150MGCP</t>
  </si>
  <si>
    <t>119</t>
  </si>
  <si>
    <t>SINGULAIR 10MG</t>
  </si>
  <si>
    <t>2708</t>
  </si>
  <si>
    <t>OXYCONTIN LP 10</t>
  </si>
  <si>
    <t>OXYCONTIN LP 10MG CPR 28</t>
  </si>
  <si>
    <t>13248</t>
  </si>
  <si>
    <t>CLAMOXYL 500MG</t>
  </si>
  <si>
    <t>14214</t>
  </si>
  <si>
    <t>SERC 8 MG CP</t>
  </si>
  <si>
    <t>11411</t>
  </si>
  <si>
    <t>NOZINAN 25 MG C</t>
  </si>
  <si>
    <t>13010</t>
  </si>
  <si>
    <t>TEGRETOL 400LP</t>
  </si>
  <si>
    <t>CARBAMAZEPINE GNR LP 400MG CPR 30</t>
  </si>
  <si>
    <t>12032</t>
  </si>
  <si>
    <t>TERCIAN 100MG C</t>
  </si>
  <si>
    <t>13643</t>
  </si>
  <si>
    <t>XENAZINE 25 MG</t>
  </si>
  <si>
    <t>11117</t>
  </si>
  <si>
    <t>MONOTILDIEM 300</t>
  </si>
  <si>
    <t>11333</t>
  </si>
  <si>
    <t>COUMADINE 2 MG</t>
  </si>
  <si>
    <t>COUMADINE 2MG CPR 20</t>
  </si>
  <si>
    <t>13549</t>
  </si>
  <si>
    <t>PRADAXA 75 MG</t>
  </si>
  <si>
    <t>PRADAXA 75MG GELULE 10</t>
  </si>
  <si>
    <t>13366</t>
  </si>
  <si>
    <t>CHIBROPROSCAR</t>
  </si>
  <si>
    <t>CHIBRO-PROSCAR 5MG CPR 28</t>
  </si>
  <si>
    <t>13842</t>
  </si>
  <si>
    <t>FOSAVANCE 70MG</t>
  </si>
  <si>
    <t>FOSAVANCE 70MG/5600UI CPR 4</t>
  </si>
  <si>
    <t>14219</t>
  </si>
  <si>
    <t>REPAGLINIDE 0.5</t>
  </si>
  <si>
    <t>NOVONORM 0,5MG CPR 90</t>
  </si>
  <si>
    <t>13191</t>
  </si>
  <si>
    <t>VALACICLOVIR CP</t>
  </si>
  <si>
    <t>12030</t>
  </si>
  <si>
    <t>COLCHIMAX CP</t>
  </si>
  <si>
    <t>53</t>
  </si>
  <si>
    <t>ZYLORIC 300 MG</t>
  </si>
  <si>
    <t>ZYLORIC 300MG CPR 28</t>
  </si>
  <si>
    <t>10985</t>
  </si>
  <si>
    <t>AVLOCARDYL LP 1</t>
  </si>
  <si>
    <t>14005</t>
  </si>
  <si>
    <t>SECTRAL 400MG C</t>
  </si>
  <si>
    <t>SECTRAL 400MG CPR 30</t>
  </si>
  <si>
    <t>11223</t>
  </si>
  <si>
    <t>TORENTAL LP 400</t>
  </si>
  <si>
    <t>TORENTAL LP 400MG CPR 20</t>
  </si>
  <si>
    <t>11430</t>
  </si>
  <si>
    <t>MONICOR LP 40 M</t>
  </si>
  <si>
    <t>MONICOR LP 40MG GELULE 30</t>
  </si>
  <si>
    <t>13368</t>
  </si>
  <si>
    <t>NEOMERCAZOLE</t>
  </si>
  <si>
    <t>NEO MERCAZOLE 20MG CPR 30</t>
  </si>
  <si>
    <t>10824</t>
  </si>
  <si>
    <t>PRIMPERAN 10 MG</t>
  </si>
  <si>
    <t>PRIMPERAN 10MG CPR 40</t>
  </si>
  <si>
    <t>10558</t>
  </si>
  <si>
    <t>RIFATER CPS</t>
  </si>
  <si>
    <t>RIFATER CPR 60</t>
  </si>
  <si>
    <t>14004</t>
  </si>
  <si>
    <t>RIVOTRIL 2MG CP</t>
  </si>
  <si>
    <t>10318</t>
  </si>
  <si>
    <t>ORBENINE 500MG</t>
  </si>
  <si>
    <t>13994</t>
  </si>
  <si>
    <t>LYRICA 100MG</t>
  </si>
  <si>
    <t>11256</t>
  </si>
  <si>
    <t>BACTRIM F CP</t>
  </si>
  <si>
    <t>13200</t>
  </si>
  <si>
    <t>LEVOFLOXACINE</t>
  </si>
  <si>
    <t>LEVOFLOXACINE ARW 500MG CPR</t>
  </si>
  <si>
    <t>10762</t>
  </si>
  <si>
    <t>CLOMIPRAMINE 75</t>
  </si>
  <si>
    <t>ANAFRANIL 75MG CPR 20</t>
  </si>
  <si>
    <t>13320</t>
  </si>
  <si>
    <t>IBUPROFENE 200</t>
  </si>
  <si>
    <t>IBUPROFENE EG 200MG CPR 30</t>
  </si>
  <si>
    <t>14666</t>
  </si>
  <si>
    <t>TERBINAFINE 250</t>
  </si>
  <si>
    <t>13093</t>
  </si>
  <si>
    <t>ACTISKENAN 10</t>
  </si>
  <si>
    <t>10330</t>
  </si>
  <si>
    <t>MONOTILDIEM 200</t>
  </si>
  <si>
    <t>10787</t>
  </si>
  <si>
    <t>NIFUROXAZIDE 20</t>
  </si>
  <si>
    <t>ERCEFURYL 200MG GELULE 28</t>
  </si>
  <si>
    <t>11116</t>
  </si>
  <si>
    <t>LYSANXIA 40MG C</t>
  </si>
  <si>
    <t>LYSANXIA 40MG CPR</t>
  </si>
  <si>
    <t>23</t>
  </si>
  <si>
    <t>SINEMET 25/250M</t>
  </si>
  <si>
    <t>SINEMET 250MG/25MG CPR 50</t>
  </si>
  <si>
    <t>10802</t>
  </si>
  <si>
    <t>GUTRON 2.5MG CP</t>
  </si>
  <si>
    <t>10982</t>
  </si>
  <si>
    <t>ANDROCUR 50MG</t>
  </si>
  <si>
    <t>10878</t>
  </si>
  <si>
    <t>LARGACTIL CP 25</t>
  </si>
  <si>
    <t>13188</t>
  </si>
  <si>
    <t>MIANSERINE</t>
  </si>
  <si>
    <t>11216</t>
  </si>
  <si>
    <t>DICYNONE 500MG</t>
  </si>
  <si>
    <t>DICYNONE 500MG CPR 20</t>
  </si>
  <si>
    <t>10319</t>
  </si>
  <si>
    <t>CEFPODOXIME</t>
  </si>
  <si>
    <t>13289</t>
  </si>
  <si>
    <t>ACTISKENAN 5</t>
  </si>
  <si>
    <t>11305</t>
  </si>
  <si>
    <t>CORVASAL 2MG CP</t>
  </si>
  <si>
    <t>22</t>
  </si>
  <si>
    <t>VIDORA CP</t>
  </si>
  <si>
    <t>VIDORA 25MG CPR 30</t>
  </si>
  <si>
    <t>15002</t>
  </si>
  <si>
    <t>HYDREA</t>
  </si>
  <si>
    <t>HYDREA 500MG GELULE 20</t>
  </si>
  <si>
    <t>11237</t>
  </si>
  <si>
    <t>MEPRONIZINE COM</t>
  </si>
  <si>
    <t>11143</t>
  </si>
  <si>
    <t>CLASTOBAN 400MG</t>
  </si>
  <si>
    <t>CLASTOBAN 400MG GELULE 60</t>
  </si>
  <si>
    <t>49</t>
  </si>
  <si>
    <t>CLARITHROMYCIN</t>
  </si>
  <si>
    <t>CLARITHROMYCINE EG 500MG CPR 10</t>
  </si>
  <si>
    <t>10955</t>
  </si>
  <si>
    <t>ATENOL 100MG CP</t>
  </si>
  <si>
    <t>50</t>
  </si>
  <si>
    <t>CEFUROXIME CP</t>
  </si>
  <si>
    <t>CEFUROXIME ARW 250MG CPR 8</t>
  </si>
  <si>
    <t>14022</t>
  </si>
  <si>
    <t>EXELON 1.5 MG</t>
  </si>
  <si>
    <t>13547</t>
  </si>
  <si>
    <t>ECAZIDE CP</t>
  </si>
  <si>
    <t>ECAZIDE CPR 28</t>
  </si>
  <si>
    <t>11038</t>
  </si>
  <si>
    <t>CAPTOPRIL 25MG</t>
  </si>
  <si>
    <t>CAPTOPRIL EG 25MG CPR 30</t>
  </si>
  <si>
    <t>11239</t>
  </si>
  <si>
    <t>TRANXENE 10 MG</t>
  </si>
  <si>
    <t>14137</t>
  </si>
  <si>
    <t>BURINEX 5MG CP</t>
  </si>
  <si>
    <t>BURINEX 5MG CPR 30</t>
  </si>
  <si>
    <t>13784</t>
  </si>
  <si>
    <t>MINI-SINTROM</t>
  </si>
  <si>
    <t>13548</t>
  </si>
  <si>
    <t>OXYCONTIN LP 20</t>
  </si>
  <si>
    <t>HEXAQUINE CPR 18</t>
  </si>
  <si>
    <t>11500</t>
  </si>
  <si>
    <t>STROMECTOL 3MG</t>
  </si>
  <si>
    <t>13729</t>
  </si>
  <si>
    <t>DEXA 4MG INJ</t>
  </si>
  <si>
    <t>13269</t>
  </si>
  <si>
    <t>XELODA 500 MG</t>
  </si>
  <si>
    <t>XELODA 500MG CPR 120</t>
  </si>
  <si>
    <t>11396</t>
  </si>
  <si>
    <t>THIOCOLCHICOSID</t>
  </si>
  <si>
    <t>12000</t>
  </si>
  <si>
    <t>SPECIAFOLDINE 0</t>
  </si>
  <si>
    <t>SPECIAFOLDINE 0,4MG CPR 28</t>
  </si>
  <si>
    <t>11140</t>
  </si>
  <si>
    <t>SKENAN LP 30MG</t>
  </si>
  <si>
    <t>10987</t>
  </si>
  <si>
    <t>DOXYCYCLINE 100</t>
  </si>
  <si>
    <t>13332</t>
  </si>
  <si>
    <t>FUMAFER</t>
  </si>
  <si>
    <t>13155</t>
  </si>
  <si>
    <t>HIBISCRUB</t>
  </si>
  <si>
    <t>11042</t>
  </si>
  <si>
    <t>DAFALGANHOP1G</t>
  </si>
  <si>
    <t>DAFALGANHOP 1G CPR EFF</t>
  </si>
  <si>
    <t>10918</t>
  </si>
  <si>
    <t>PHLOROGLUCINOL</t>
  </si>
  <si>
    <t>Friables oubliés (Risperdal, Arkolamyl, Prozac et Phloroglucinol)</t>
  </si>
  <si>
    <t>BRONCHODUAL 100MCG/40MCG POUDRE INHALGELULES + INHALATEUR</t>
  </si>
  <si>
    <t>BRONCHODUAL 100/40 INH EN GELULE+INH 30</t>
  </si>
  <si>
    <t>927802</t>
  </si>
  <si>
    <t>SPIRIVA 18 MCG POUDRE POUR INHALATION10 GELULES + INHALATEUR</t>
  </si>
  <si>
    <t>SPIRIVA 18 MICROG PDR INH EN GELULE 30</t>
  </si>
  <si>
    <t>922465</t>
  </si>
  <si>
    <t>GELOFUSINE 4% ECOBAG 500 ML SOLUTION POUR PERFUSION</t>
  </si>
  <si>
    <t>GELOFUSINE 4%, sol inj pr perf, poche 500 mL ECOBA</t>
  </si>
  <si>
    <t>901805</t>
  </si>
  <si>
    <t>CERULYSE 5% SOL AURICULAIRE 10 ML</t>
  </si>
  <si>
    <t>921015</t>
  </si>
  <si>
    <t>BECOTIDE 250 MCG/DOSE SOL INHALATIONFLACON+EMBOUT BUCCAL</t>
  </si>
  <si>
    <t>BECOTIDE 250 MICROG SOL INHAL FL 200 200</t>
  </si>
  <si>
    <t>918932</t>
  </si>
  <si>
    <t>GLUCOSE 5% 100 ML ECOFLACSOLUTION ISOTONIQUE POUR PERFUSION</t>
  </si>
  <si>
    <t>GLUCOSE BBM 5% SOL INJ POC 100ML 1/100 ML</t>
  </si>
  <si>
    <t>918976</t>
  </si>
  <si>
    <t>GLUCIDION G5 1000 ML ECOFLACSOLUTION POUR PERFUSION</t>
  </si>
  <si>
    <t>GLUCIDION G5% 1000ML ECOFLAC</t>
  </si>
  <si>
    <t>918978</t>
  </si>
  <si>
    <t>GLUCIDION G5 500 ML ECOFLACSOLUTION POUR PERFUSION</t>
  </si>
  <si>
    <t>GLUCIDION G5% 500ML ECOFLAC</t>
  </si>
  <si>
    <t>913112</t>
  </si>
  <si>
    <t>XYLOCAINE NEBULISEUR 5 % LOCALCANULE LONGUE</t>
  </si>
  <si>
    <t>XYLOCAINE LIDOCA 5% NEB</t>
  </si>
  <si>
    <t>912003</t>
  </si>
  <si>
    <t>KETODERM CREME 2% 15 G</t>
  </si>
  <si>
    <t>KETODERM 2% CREME 1/15 G</t>
  </si>
  <si>
    <t>925064</t>
  </si>
  <si>
    <t>DAIVOBET 50mcg/0.5mg/G pommade 60 g</t>
  </si>
  <si>
    <t>DAIVOBET 50 MICROG/0,5MG/G POMMADE 1/60 G</t>
  </si>
  <si>
    <t>920718</t>
  </si>
  <si>
    <t>ELUDRIL BAIN DE BOUCHE 200 ML</t>
  </si>
  <si>
    <t>930928</t>
  </si>
  <si>
    <t>VOLUVEN POCHE FREEFLEX 500 ML REMPLACE PAR RESTORVOL 04/2012</t>
  </si>
  <si>
    <t>935019</t>
  </si>
  <si>
    <t>SODIUM BICARBONATE 1.4% 500 ML SOLUTION PERFUSION FLACON VERRE</t>
  </si>
  <si>
    <t>912309</t>
  </si>
  <si>
    <t>FUCIDINE 2 % CREME 15 G</t>
  </si>
  <si>
    <t>FUCIDINE 2% CREME TUBE 15G 1/15 G</t>
  </si>
  <si>
    <t>931781</t>
  </si>
  <si>
    <t>FENTANYL RTP 50 MCG PATCH</t>
  </si>
  <si>
    <t>FENTANYL RTP 50MICROG/H DISP TRANSD 5</t>
  </si>
  <si>
    <t>927774</t>
  </si>
  <si>
    <t>ANESDERM CREME GE 5% 5 G</t>
  </si>
  <si>
    <t>ANESDERM 5% CREME 5G GE 1/5 G</t>
  </si>
  <si>
    <t>922535</t>
  </si>
  <si>
    <t>SERETIDE 500 MCG/50 MCG DISKUSPOUDRE POUR INHALATION</t>
  </si>
  <si>
    <t>SERETIDE 500FG DISKUS</t>
  </si>
  <si>
    <t>668359</t>
  </si>
  <si>
    <t>CADITAR SHAMPOOING 150 ML</t>
  </si>
  <si>
    <t>926266</t>
  </si>
  <si>
    <t>ACICLOVIR ARROW 5 % CREME 2 G</t>
  </si>
  <si>
    <t>904229</t>
  </si>
  <si>
    <t>HEMOCLAR 0.5% CREME TUBE 30G</t>
  </si>
  <si>
    <t>HEMOCLAR TUBE 30G</t>
  </si>
  <si>
    <t>901069</t>
  </si>
  <si>
    <t>BIAFINE 186 G EMULSION VU JC 22/02/2011 ARRET</t>
  </si>
  <si>
    <t>907101</t>
  </si>
  <si>
    <t>PHENERGAN 2 POUR CENT CREME</t>
  </si>
  <si>
    <t>PHENERGAN CREME 2% TUBE 30G</t>
  </si>
  <si>
    <t>903514</t>
  </si>
  <si>
    <t>FLAMMAZINE CREME TUBE DE 50 G</t>
  </si>
  <si>
    <t>FLAMMAZINE 1% CREME TUBE 50G 1/50 G</t>
  </si>
  <si>
    <t>911682</t>
  </si>
  <si>
    <t>MYCOSTER 1% CREME TUBE 30G</t>
  </si>
  <si>
    <t>MYCOSTER 1% CREME 1/30 G</t>
  </si>
  <si>
    <t>926889</t>
  </si>
  <si>
    <t>ECONAZOLE SANDOZ 1% SOLUTION 30G</t>
  </si>
  <si>
    <t>ECONAZOLE SDZ 1% SOL FL 30G 1/30 G</t>
  </si>
  <si>
    <t>923774</t>
  </si>
  <si>
    <t>LUMIGAN 0.3mg/ml COLLYRE FLACON 3ML</t>
  </si>
  <si>
    <t>LUMIGAN 0,3MG/ML COLLYRE FL 3ML 1/3 ML</t>
  </si>
  <si>
    <t>918283</t>
  </si>
  <si>
    <t>TEGELINE PFM ( IG HUMAINE NORMALE )IV 10 G/200 ML FLACON</t>
  </si>
  <si>
    <t>TEGELINE 10 g/200 ml poudre et solvant pour soluti</t>
  </si>
  <si>
    <t>919439</t>
  </si>
  <si>
    <t>NATISPRAY 0,3 MG PULVERISATION BUCCALE</t>
  </si>
  <si>
    <t>NATISPRAY 0,30MG SOL BUCCALE 1/18 ML</t>
  </si>
  <si>
    <t>908030</t>
  </si>
  <si>
    <t>RIFAMYCINE CHIBRET 1M UI/100 ML COLLYRE 10 ml</t>
  </si>
  <si>
    <t>RIFAMYCINE CHIBRET 1MUI COLLYRE 10ML 1/10 ML</t>
  </si>
  <si>
    <t>915082</t>
  </si>
  <si>
    <t>MYCOSTER 8% VERNIS 3 ML</t>
  </si>
  <si>
    <t>MYCOSTER 8% SOL 1/3 ML</t>
  </si>
  <si>
    <t>917266</t>
  </si>
  <si>
    <t>LAMISIL 1% CREME</t>
  </si>
  <si>
    <t>926128</t>
  </si>
  <si>
    <t>ABILIFY 15 MG COMPRIMEstop jc 06/2011</t>
  </si>
  <si>
    <t>ABILIFY 15MG CPR 28</t>
  </si>
  <si>
    <t>922270</t>
  </si>
  <si>
    <t>CLOZAPINE MYLAN 25 MG COMPRIME</t>
  </si>
  <si>
    <t>CLOZAPINE MYL 25MG CPR 7</t>
  </si>
  <si>
    <t>903181</t>
  </si>
  <si>
    <t>EQUANIL 250 MG COMPRIMEstop afssaps 10/01/2012</t>
  </si>
  <si>
    <t>EQUANIL 250MG CPR 30</t>
  </si>
  <si>
    <t>909656</t>
  </si>
  <si>
    <t>URBANYL 10 MG COMPRIME</t>
  </si>
  <si>
    <t>URBANYL 10MG CPR 30</t>
  </si>
  <si>
    <t>902601</t>
  </si>
  <si>
    <t>DIHYDAN 100 MG COMPRIME</t>
  </si>
  <si>
    <t>DI HYDAN 100MG CPR 60</t>
  </si>
  <si>
    <t>920613</t>
  </si>
  <si>
    <t>CONTRAMAL LP 150 MG COMPRIME</t>
  </si>
  <si>
    <t>CONTRAMAL LP 150MG CPR 30</t>
  </si>
  <si>
    <t>920525</t>
  </si>
  <si>
    <t>PLAVIX 75 MG COMPRIMES</t>
  </si>
  <si>
    <t>PLAVIX 75MG CPR 28</t>
  </si>
  <si>
    <t>924724</t>
  </si>
  <si>
    <t>IXPRIM 37.5MG/325 MG COMPRIMEPRESENTATION UNITAIRE</t>
  </si>
  <si>
    <t>IXPRIM 37,5MG/325MG CPR 20</t>
  </si>
  <si>
    <t>903729</t>
  </si>
  <si>
    <t>GARDENAL 100 MG COMPRIME</t>
  </si>
  <si>
    <t>GARDENAL 100MG CPR 20</t>
  </si>
  <si>
    <t>927829</t>
  </si>
  <si>
    <t>SERTRALINE ARROW 50 MG GELULE</t>
  </si>
  <si>
    <t>SERTRALINE ARW 50MG GELULE 28</t>
  </si>
  <si>
    <t>920612</t>
  </si>
  <si>
    <t>CONTRAMAL LP 100 MG COMPRIME</t>
  </si>
  <si>
    <t>CONTRAMAL LP 100MG CPR 30</t>
  </si>
  <si>
    <t>906333</t>
  </si>
  <si>
    <t>NOCTRAN COMPRIMEarret commercialisation 27/10/2011</t>
  </si>
  <si>
    <t>NOCTRAN CPR 30</t>
  </si>
  <si>
    <t>921225</t>
  </si>
  <si>
    <t>EPITOMAX 50 MG GELULE</t>
  </si>
  <si>
    <t>EPITOMAX 50MG GELULE 28</t>
  </si>
  <si>
    <t>905567</t>
  </si>
  <si>
    <t>LYSANXIA 40 MG COMPRIME</t>
  </si>
  <si>
    <t>914667</t>
  </si>
  <si>
    <t>LIPANTHYL MICRONISE 200 MG GELULE</t>
  </si>
  <si>
    <t>LIPANTHYL 200MG MICRONISE GELULE 30</t>
  </si>
  <si>
    <t>905930</t>
  </si>
  <si>
    <t>MODANE COMPRIME</t>
  </si>
  <si>
    <t>MODANE CPR</t>
  </si>
  <si>
    <t>903728</t>
  </si>
  <si>
    <t>GARDENAL 10 MG COMPRIME</t>
  </si>
  <si>
    <t>GARDENAL 10MG CPR 80</t>
  </si>
  <si>
    <t>914483</t>
  </si>
  <si>
    <t>LEPTICUR PARK 5 MG COMPRIMEarret de commercialisation 05/2012</t>
  </si>
  <si>
    <t>LEPTICUR PARK 5MG CPR 30</t>
  </si>
  <si>
    <t>900479</t>
  </si>
  <si>
    <t>ANDROCUR 50 MG COMPRIMES</t>
  </si>
  <si>
    <t>ANDROCUR 50MG CPR 20</t>
  </si>
  <si>
    <t>919383</t>
  </si>
  <si>
    <t>ZYPREXA 7,5 MG COMPRIME</t>
  </si>
  <si>
    <t>ZYPREXA 7,5MG CPR 56</t>
  </si>
  <si>
    <t>924157</t>
  </si>
  <si>
    <t>LOPERAMIDE ARROW 2 MG GELULE</t>
  </si>
  <si>
    <t>LOPERAMIDE ARW 2MG GELULE 20</t>
  </si>
  <si>
    <t>913681</t>
  </si>
  <si>
    <t>LEVOTHYROX 75 MCG COMPRIME</t>
  </si>
  <si>
    <t>LEVOTHYROX 75 MICROG CPR 28</t>
  </si>
  <si>
    <t>927118</t>
  </si>
  <si>
    <t>NALTREXONE MYLAN 50 MG COMPRIMES</t>
  </si>
  <si>
    <t>NALTREXONE SRB 50MG CPR 28</t>
  </si>
  <si>
    <t>903876</t>
  </si>
  <si>
    <t>GLUCOPHAGE 500 MG COMPRIME</t>
  </si>
  <si>
    <t>GLUCOPHAGE 500MG CPR 30</t>
  </si>
  <si>
    <t>905385</t>
  </si>
  <si>
    <t>LEVOTHYROX 100 MCG COMPRIME</t>
  </si>
  <si>
    <t>LEVOTHYROX 100 MICROG CPR 28</t>
  </si>
  <si>
    <t>919841</t>
  </si>
  <si>
    <t>EPITOMAX 100 MG COMPRIME</t>
  </si>
  <si>
    <t>EPITOMAX 100MG CPR 28</t>
  </si>
  <si>
    <t>907512</t>
  </si>
  <si>
    <t>PREVISCAN 20 MG COMPRIME</t>
  </si>
  <si>
    <t>PREVISCAN 20MG CPR</t>
  </si>
  <si>
    <t>917700</t>
  </si>
  <si>
    <t>RISPERDAL 1 MG COMPRIMEstop jc 07/2011 voir orodisp</t>
  </si>
  <si>
    <t>RISPERDAL 1MG CPR 60</t>
  </si>
  <si>
    <t>922064</t>
  </si>
  <si>
    <t>TRILEPTAL 300 MG COMPRIMESPELLICULES ET SECABLES</t>
  </si>
  <si>
    <t>TRILEPTAL 300MG CPR 50</t>
  </si>
  <si>
    <t>920615</t>
  </si>
  <si>
    <t>CONTRAMAL 50 MG GELULE</t>
  </si>
  <si>
    <t>CONTRAMAL 50MG GELULE 30</t>
  </si>
  <si>
    <t>927189</t>
  </si>
  <si>
    <t>RISPERDALORO 1 MG COMPRIME</t>
  </si>
  <si>
    <t>RISPERDALORO 1MG CPR 28</t>
  </si>
  <si>
    <t>926939</t>
  </si>
  <si>
    <t>IBUPROFENE ARROW 400mg cp pellic</t>
  </si>
  <si>
    <t>IBUPROFENE ARW 400MG CPR PELL 20</t>
  </si>
  <si>
    <t>918999</t>
  </si>
  <si>
    <t>TAHOR 40 MG COMPRIME</t>
  </si>
  <si>
    <t>TAHOR 40MG CPR 28</t>
  </si>
  <si>
    <t>909088</t>
  </si>
  <si>
    <t>TEMESTA 1 MG COMPRIME</t>
  </si>
  <si>
    <t>TEMESTA 1MG CPR 30</t>
  </si>
  <si>
    <t>922623</t>
  </si>
  <si>
    <t>TAHOR 20 MG COMPRIME</t>
  </si>
  <si>
    <t>TAHOR 20MG CPR 28</t>
  </si>
  <si>
    <t>909071</t>
  </si>
  <si>
    <t>TEGRETOL 200 MG COMPRIME</t>
  </si>
  <si>
    <t>TEGRETOL 200MG CPR 50</t>
  </si>
  <si>
    <t>928046</t>
  </si>
  <si>
    <t>CRESTOR 5 MG COMPRIME PELLICULE</t>
  </si>
  <si>
    <t>CRESTOR 5MG CPR 28</t>
  </si>
  <si>
    <t>900224</t>
  </si>
  <si>
    <t>ALEPSAL 100 MG COMPRIME</t>
  </si>
  <si>
    <t>ALEPSAL 100MG CPR 30</t>
  </si>
  <si>
    <t>900226</t>
  </si>
  <si>
    <t>ALEPSAL 50 MG COMPRIME</t>
  </si>
  <si>
    <t>ALEPSAL 50MG CPR 30</t>
  </si>
  <si>
    <t>905566</t>
  </si>
  <si>
    <t>LYSANXIA 10 MG COMPRIME</t>
  </si>
  <si>
    <t>LYSANXIA 10MG CPR 40</t>
  </si>
  <si>
    <t>920758</t>
  </si>
  <si>
    <t>ALPRAZOLAM MYLAN 1 MG COMPRIME</t>
  </si>
  <si>
    <t>ALPRAZOLAM MYL 1MG CPR</t>
  </si>
  <si>
    <t>926127</t>
  </si>
  <si>
    <t>ABILIFY 10 MG COMPRIMEstop jc 06/2011</t>
  </si>
  <si>
    <t>ABILIFY 10MG CPR 28</t>
  </si>
  <si>
    <t>928154</t>
  </si>
  <si>
    <t>ZONEGRAN 25 MG GELULES</t>
  </si>
  <si>
    <t>ZONEGRAN 25MG GELULE 14</t>
  </si>
  <si>
    <t>902017</t>
  </si>
  <si>
    <t>TILDIEM 60 CP</t>
  </si>
  <si>
    <t>TILDIEM 60MG CPR 30</t>
  </si>
  <si>
    <t>CLOZAPINE 100CP</t>
  </si>
  <si>
    <t>REPAGLINIDE 2</t>
  </si>
  <si>
    <t>GLUCOPHAGE  500</t>
  </si>
  <si>
    <t>CHRONADALATE LP</t>
  </si>
  <si>
    <t>AZANTAC 300 CP</t>
  </si>
  <si>
    <t>907217</t>
  </si>
  <si>
    <t>PIPORTIL 10 CP</t>
  </si>
  <si>
    <t>PIPORTIL 10MG CPR 20</t>
  </si>
  <si>
    <t>LASILIX SPECIAL</t>
  </si>
  <si>
    <t>912439</t>
  </si>
  <si>
    <t>MONICOR LP 40</t>
  </si>
  <si>
    <t>922752</t>
  </si>
  <si>
    <t>LEVETIRACE 1000</t>
  </si>
  <si>
    <t>KEPPRA 1000MG CPR 60</t>
  </si>
  <si>
    <t>REMINYL LP  8</t>
  </si>
  <si>
    <t>ATARAX 100 CP</t>
  </si>
  <si>
    <t>EBIXA 10</t>
  </si>
  <si>
    <t>NOCTRAN CP</t>
  </si>
  <si>
    <t>902263</t>
  </si>
  <si>
    <t>COUMADINE 2MG</t>
  </si>
  <si>
    <t>COVATINE 50MG CPR 45</t>
  </si>
  <si>
    <t>EUPRESSYL 30</t>
  </si>
  <si>
    <t>REPAGLINIDE 1</t>
  </si>
  <si>
    <t>908333</t>
  </si>
  <si>
    <t>IKARAN 5 CP</t>
  </si>
  <si>
    <t>SEGLOR 5MG GELULE 30</t>
  </si>
  <si>
    <t>GARDENAL  50</t>
  </si>
  <si>
    <t>BRICANYL CP</t>
  </si>
  <si>
    <t>RASILEZ 150 CP</t>
  </si>
  <si>
    <t>RASILEZ 150MG CPR</t>
  </si>
  <si>
    <t>930757</t>
  </si>
  <si>
    <t>JANUVIA 100</t>
  </si>
  <si>
    <t>XELEVIA 100MG CPR 28</t>
  </si>
  <si>
    <t>ROXITHRO CP</t>
  </si>
  <si>
    <t>923308</t>
  </si>
  <si>
    <t>BETASERC</t>
  </si>
  <si>
    <t>EXELON 1,5</t>
  </si>
  <si>
    <t>932717</t>
  </si>
  <si>
    <t>EBIXA 20</t>
  </si>
  <si>
    <t>908401</t>
  </si>
  <si>
    <t>SINEMET 100/10</t>
  </si>
  <si>
    <t>SINEMET 100MG/10MG CPR 100</t>
  </si>
  <si>
    <t>922067</t>
  </si>
  <si>
    <t>TRILEPTAL 300</t>
  </si>
  <si>
    <t>ROHYPNOL 1MG CP</t>
  </si>
  <si>
    <t>TRILEPTAL 600</t>
  </si>
  <si>
    <t>920491</t>
  </si>
  <si>
    <t>COMTAN 200MG</t>
  </si>
  <si>
    <t>903371</t>
  </si>
  <si>
    <t>EUPHYLLINE 300</t>
  </si>
  <si>
    <t>EUPHYLLINE LA 300MG GELULE 30</t>
  </si>
  <si>
    <t>CYMBALTA 60</t>
  </si>
  <si>
    <t>CELEBREX 100</t>
  </si>
  <si>
    <t>HEPT-A-MYL COMP</t>
  </si>
  <si>
    <t>HEPT A MYL 187,8MG CPR</t>
  </si>
  <si>
    <t>917077</t>
  </si>
  <si>
    <t>NEURONTIN 400MG GELULE 90</t>
  </si>
  <si>
    <t>923316</t>
  </si>
  <si>
    <t>TAHOR 80</t>
  </si>
  <si>
    <t>TEMESTA 2,5 CP</t>
  </si>
  <si>
    <t>922350</t>
  </si>
  <si>
    <t>LIPANTHYL 160</t>
  </si>
  <si>
    <t>FENOFIBRATE EG 200MG GELULE 30</t>
  </si>
  <si>
    <t>LEVOTHYROX 150</t>
  </si>
  <si>
    <t>923200</t>
  </si>
  <si>
    <t>OPTRUMA 60MG</t>
  </si>
  <si>
    <t>OPTRUMA 60MG CPR 28</t>
  </si>
  <si>
    <t>ARKOLAMYL 15 MG</t>
  </si>
  <si>
    <t>ZYPREXA VELOTAB 15 MG COMPRIMES</t>
  </si>
  <si>
    <t>903680</t>
  </si>
  <si>
    <t>FURADANTINE 50</t>
  </si>
  <si>
    <t>FURADOINE 50MG CPR 30</t>
  </si>
  <si>
    <t>MYOLASTAN CPR</t>
  </si>
  <si>
    <t>900222</t>
  </si>
  <si>
    <t>ALEPSAL  15</t>
  </si>
  <si>
    <t>ALEPSAL 15MG CPR 30</t>
  </si>
  <si>
    <t>SKENAN LP 10</t>
  </si>
  <si>
    <t>ALEPSAL  50</t>
  </si>
  <si>
    <t>BACTRIM FORTE</t>
  </si>
  <si>
    <t>ISOPTINE LP 240</t>
  </si>
  <si>
    <t>EUPRESSYL 60</t>
  </si>
  <si>
    <t>LARGACTIL  25</t>
  </si>
  <si>
    <t>FLECAINIDE 100</t>
  </si>
  <si>
    <t>CONTRAMAL LP200</t>
  </si>
  <si>
    <t>COTAREG160/25</t>
  </si>
  <si>
    <t>SOLIAN 200 CP</t>
  </si>
  <si>
    <t>912541</t>
  </si>
  <si>
    <t>MONICOR LP 60</t>
  </si>
  <si>
    <t>FOSAMAX 70 CP</t>
  </si>
  <si>
    <t>COTAREG160/12,5</t>
  </si>
  <si>
    <t>906416</t>
  </si>
  <si>
    <t>NUCTALON CP</t>
  </si>
  <si>
    <t>NUCTALON 2MG CPR 20</t>
  </si>
  <si>
    <t>903650</t>
  </si>
  <si>
    <t>FUCIDINE 250 CP</t>
  </si>
  <si>
    <t>901683</t>
  </si>
  <si>
    <t>CATAPRESSAN CP</t>
  </si>
  <si>
    <t>CATAPRESSAN 0,15MG CPR 30</t>
  </si>
  <si>
    <t>929105</t>
  </si>
  <si>
    <t>COAPROVEL300/25</t>
  </si>
  <si>
    <t>COAPROVEL 300/25MG CPR 28</t>
  </si>
  <si>
    <t>ATENOLOL 100 CP</t>
  </si>
  <si>
    <t>902602</t>
  </si>
  <si>
    <t>DI-HYDAN CP</t>
  </si>
  <si>
    <t>LEPTICUR 5</t>
  </si>
  <si>
    <t>906155</t>
  </si>
  <si>
    <t>NEOMERCAZOL 5</t>
  </si>
  <si>
    <t>NEO MERCAZOLE 5MG CPR</t>
  </si>
  <si>
    <t>VISKEN 5 MG CPR</t>
  </si>
  <si>
    <t>REMINYL LP 16</t>
  </si>
  <si>
    <t>DIGOXINE 0,25CP</t>
  </si>
  <si>
    <t>916697</t>
  </si>
  <si>
    <t>MINISINTROM</t>
  </si>
  <si>
    <t>MINISINTROM 1MG CPR 20</t>
  </si>
  <si>
    <t>904347</t>
  </si>
  <si>
    <t>HEXAQUINE</t>
  </si>
  <si>
    <t>APROVEL  75 CP</t>
  </si>
  <si>
    <t>APROVEL 75MG CPR</t>
  </si>
  <si>
    <t>FLECAINE LP 150</t>
  </si>
  <si>
    <t>OLANZAP  7,5 CP</t>
  </si>
  <si>
    <t>909224</t>
  </si>
  <si>
    <t>THERALENE COMP</t>
  </si>
  <si>
    <t>THERALENE 5MG CPR 50</t>
  </si>
  <si>
    <t>911998</t>
  </si>
  <si>
    <t>BEFIZAL LP 400</t>
  </si>
  <si>
    <t>BEFIZAL LP 400MG CPR 30</t>
  </si>
  <si>
    <t>CLOMIPRAMINE 25</t>
  </si>
  <si>
    <t>MIANSERINE 60</t>
  </si>
  <si>
    <t>DIPIPERON CPR</t>
  </si>
  <si>
    <t>919503</t>
  </si>
  <si>
    <t>ANASTROZOLE1MG</t>
  </si>
  <si>
    <t>TRANXENE 20 GE</t>
  </si>
  <si>
    <t>LOPERAMIDE 2</t>
  </si>
  <si>
    <t>924414</t>
  </si>
  <si>
    <t>OFLOXACINE CP</t>
  </si>
  <si>
    <t>OFLOXACINE MYL 200MG CPR 10</t>
  </si>
  <si>
    <t>912345</t>
  </si>
  <si>
    <t>BETA ADALATE</t>
  </si>
  <si>
    <t>BETA ADALATE GELULE 28</t>
  </si>
  <si>
    <t>DEPAKOTE 250 CP</t>
  </si>
  <si>
    <t>NEBIVOLOL 5MG</t>
  </si>
  <si>
    <t>COLCHICINE CP</t>
  </si>
  <si>
    <t>907526</t>
  </si>
  <si>
    <t>PRIMPERAN COMP</t>
  </si>
  <si>
    <t>926905</t>
  </si>
  <si>
    <t>SOTALOL  80</t>
  </si>
  <si>
    <t>SOTALOL SDZ 80MG CPR 30</t>
  </si>
  <si>
    <t>COAPROVEL150/12</t>
  </si>
  <si>
    <t>CIPROFLOXAC CP</t>
  </si>
  <si>
    <t>934271</t>
  </si>
  <si>
    <t>ADENURIC 80</t>
  </si>
  <si>
    <t>ADENURIC 80MG CPR</t>
  </si>
  <si>
    <t>AMO+AC 500 CP</t>
  </si>
  <si>
    <t>VOLTARENE 50 CP</t>
  </si>
  <si>
    <t>EXELON 3</t>
  </si>
  <si>
    <t>905513</t>
  </si>
  <si>
    <t>LOPRIL 25 MG CO</t>
  </si>
  <si>
    <t xml:space="preserve">10. Classements UF toutes formes </t>
  </si>
  <si>
    <t>X</t>
  </si>
  <si>
    <t>Formes</t>
  </si>
  <si>
    <t xml:space="preserve">Nbre de références </t>
  </si>
  <si>
    <t xml:space="preserve">Nbre d'unités </t>
  </si>
  <si>
    <t>% références</t>
  </si>
  <si>
    <t>% unités</t>
  </si>
  <si>
    <t>Formes orales sèches robotisables</t>
  </si>
  <si>
    <t>Formes orales sachets</t>
  </si>
  <si>
    <t>Formes orales friables</t>
  </si>
  <si>
    <t>Autres formes</t>
  </si>
  <si>
    <t>Toutes formes</t>
  </si>
  <si>
    <t xml:space="preserve">Répartition des nombres de références et d'unités dispensées par principales formes galéniques </t>
  </si>
  <si>
    <t>Formes gouttes buvables</t>
  </si>
  <si>
    <t>Formes injectables petits volumes</t>
  </si>
  <si>
    <t>Dispensations des spécialités pharmaceutiques en 2011</t>
  </si>
  <si>
    <t>FLODIL LP 5 MG COMPRIME</t>
  </si>
  <si>
    <t>FLODIL LP 5MG CPR 28</t>
  </si>
  <si>
    <t>932334</t>
  </si>
  <si>
    <t>VENLAFAXINE EG LP 37,5MG GELULE</t>
  </si>
  <si>
    <t>909520</t>
  </si>
  <si>
    <t>TRIVASTAL 50 MG L.P. COMPRIMES</t>
  </si>
  <si>
    <t>TRIVASTAL LP 50MG CPR 30</t>
  </si>
  <si>
    <t>900211</t>
  </si>
  <si>
    <t>ALDACTONE 50 MG COMPRIMES</t>
  </si>
  <si>
    <t>ALDACTONE 50MG CPR 30</t>
  </si>
  <si>
    <t>902231</t>
  </si>
  <si>
    <t>CORTANCYL 1 MG COMPRIMESPRESENTATION UNITAIRE</t>
  </si>
  <si>
    <t>CORTANCYL 1MG CPR 30</t>
  </si>
  <si>
    <t>929773</t>
  </si>
  <si>
    <t>FLUCONAZOLE EG 100 MG GELULE</t>
  </si>
  <si>
    <t>FLUCONAZOLE EG 100MG GELULE 7</t>
  </si>
  <si>
    <t>922959</t>
  </si>
  <si>
    <t>HYTACAND 16 MG / 12.5 MG COMPRIME</t>
  </si>
  <si>
    <t>HYTACAND 16MG/12,5MG CPR 28</t>
  </si>
  <si>
    <t>902705</t>
  </si>
  <si>
    <t>DIGOXINE NATIVELLE 0,25 MG COMPRIME</t>
  </si>
  <si>
    <t>DIGOXINE NATIVELLE 0,25MG CPR 30</t>
  </si>
  <si>
    <t>922074</t>
  </si>
  <si>
    <t>CARDENSIEL 2.5 MG COMPRIME</t>
  </si>
  <si>
    <t>CARDENSIEL 2,5MG CPR 30</t>
  </si>
  <si>
    <t>923994</t>
  </si>
  <si>
    <t>TAMOXIFENE EG 10 MG CP</t>
  </si>
  <si>
    <t>TAMOXIFENE EG 10MG CPR 30</t>
  </si>
  <si>
    <t>904992</t>
  </si>
  <si>
    <t>LASILIX RETARD 60 MG GELULE</t>
  </si>
  <si>
    <t>LASILIX RETARD 60MG GELULE 30</t>
  </si>
  <si>
    <t>924001</t>
  </si>
  <si>
    <t>TRACLEER 125 MG COMPRIME</t>
  </si>
  <si>
    <t>TRACLEER 125 mg comprime pellicule</t>
  </si>
  <si>
    <t>918958</t>
  </si>
  <si>
    <t>REQUIP 2 MG COMPRIME</t>
  </si>
  <si>
    <t>REQUIP 2MG CPR 21</t>
  </si>
  <si>
    <t>918737</t>
  </si>
  <si>
    <t>IXEL 25 MG GELULE</t>
  </si>
  <si>
    <t>IXEL 25MG GELULE 56</t>
  </si>
  <si>
    <t>908028</t>
  </si>
  <si>
    <t>RIFADINE 300 MG GELULE</t>
  </si>
  <si>
    <t>RIFADINE 300MG GELULE 30</t>
  </si>
  <si>
    <t>904813</t>
  </si>
  <si>
    <t>JOSACINE 500 MG COMPRIME</t>
  </si>
  <si>
    <t>JOSACINE 500MG CPR 20</t>
  </si>
  <si>
    <t>912362</t>
  </si>
  <si>
    <t>TENSTATEN 50 MG GELULEperime 04/2012 alliance jc</t>
  </si>
  <si>
    <t>TENSTATEN 50MG GELULE 30</t>
  </si>
  <si>
    <t>912985</t>
  </si>
  <si>
    <t>EUPRESSYL 30 MG GELULE</t>
  </si>
  <si>
    <t>EUPRESSYL 30MG GELULE 30</t>
  </si>
  <si>
    <t>927997</t>
  </si>
  <si>
    <t>REVATIO 20 MG COMPRIME</t>
  </si>
  <si>
    <t>REVATIO 20 mg comprime pellicule</t>
  </si>
  <si>
    <t>933446</t>
  </si>
  <si>
    <t>PRETERAX 2.5 MG / 0.625 MG COMPRIME</t>
  </si>
  <si>
    <t>917782</t>
  </si>
  <si>
    <t>ZELITREX 500 MG COMPRIME</t>
  </si>
  <si>
    <t>ZELITREX 500MG CPR 42</t>
  </si>
  <si>
    <t>913479</t>
  </si>
  <si>
    <t>OROKEN 200 MG COMPRIME</t>
  </si>
  <si>
    <t>OROKEN 200MG CPR 8</t>
  </si>
  <si>
    <t>922072</t>
  </si>
  <si>
    <t>CARDENSIEL 1.25 MG COMPRIME</t>
  </si>
  <si>
    <t>CARDENSIEL 1,25MG CPR 30</t>
  </si>
  <si>
    <t>900900</t>
  </si>
  <si>
    <t>BACTRIM ADULTE 400 MG/80 MG COMPRIME</t>
  </si>
  <si>
    <t>BACTRIM AD CPR 20</t>
  </si>
  <si>
    <t>927284</t>
  </si>
  <si>
    <t>OMEPRAZOLE SANDOZ 10 MG GELULE GASTRO RESISTANTE</t>
  </si>
  <si>
    <t>912630</t>
  </si>
  <si>
    <t>CELECTOL 200MG COMPRIME</t>
  </si>
  <si>
    <t>CELECTOL 200MG CPR 28</t>
  </si>
  <si>
    <t>931913</t>
  </si>
  <si>
    <t>GLICLAZIDE MYLAN 30 MG CPLIBERATION MODIFIE</t>
  </si>
  <si>
    <t>GLICLAZIDE MYL LP 30MG CPR 30</t>
  </si>
  <si>
    <t>909345</t>
  </si>
  <si>
    <t>TOFRANIL 10 MG COMPRIME</t>
  </si>
  <si>
    <t>TOFRANIL 10MG CPR 60</t>
  </si>
  <si>
    <t>910264</t>
  </si>
  <si>
    <t>DUPHASTON 10 MG COMPRIME</t>
  </si>
  <si>
    <t>DUPHASTON 10MG CPR 10</t>
  </si>
  <si>
    <t>929162</t>
  </si>
  <si>
    <t>SPIRAMYCINE EG 3 MUI COMPRIME</t>
  </si>
  <si>
    <t>SPIRAMYCINE EG 3MUI CPR 10</t>
  </si>
  <si>
    <t>921553</t>
  </si>
  <si>
    <t>PIROXICAM EG 20 MG GELULE</t>
  </si>
  <si>
    <t>924684</t>
  </si>
  <si>
    <t>FLECAINE LP 50 MG GELULE</t>
  </si>
  <si>
    <t>FLECAINE LP 50MG GELULE 30</t>
  </si>
  <si>
    <t>919196</t>
  </si>
  <si>
    <t>AMAREL 2 MG COMPRIME</t>
  </si>
  <si>
    <t>AMAREL 2MG CPR 30</t>
  </si>
  <si>
    <t>907593</t>
  </si>
  <si>
    <t>PROFENID 50 MG GELULE</t>
  </si>
  <si>
    <t>PROFENID 50MG GELULE 24</t>
  </si>
  <si>
    <t>920078</t>
  </si>
  <si>
    <t>SINGULAIR 5 MG COMPRIME</t>
  </si>
  <si>
    <t>SINGULAIR 5MG CPR 28</t>
  </si>
  <si>
    <t>915253</t>
  </si>
  <si>
    <t>AMLOR 10 MG GELULE</t>
  </si>
  <si>
    <t>AMLOR 10MG GELULE 30</t>
  </si>
  <si>
    <t>914126</t>
  </si>
  <si>
    <t>BRICANYL LP 5 MG COMP</t>
  </si>
  <si>
    <t>BRICANYL LP 5MG CPR 30</t>
  </si>
  <si>
    <t>925054</t>
  </si>
  <si>
    <t>LERCAN 20 MG COMPRIMES</t>
  </si>
  <si>
    <t>LERCAN 20MG CPR 28</t>
  </si>
  <si>
    <t>930190</t>
  </si>
  <si>
    <t>GABAPENTINE EG 800 MG COMPRIME PELLICU</t>
  </si>
  <si>
    <t>918646</t>
  </si>
  <si>
    <t>1005</t>
  </si>
  <si>
    <t>1001</t>
  </si>
  <si>
    <t>3820</t>
  </si>
  <si>
    <t>3220</t>
  </si>
  <si>
    <t>7220</t>
  </si>
  <si>
    <t>3120</t>
  </si>
  <si>
    <t>7320</t>
  </si>
  <si>
    <t>7420</t>
  </si>
  <si>
    <t>430</t>
  </si>
  <si>
    <t>901</t>
  </si>
  <si>
    <t>410</t>
  </si>
  <si>
    <t>280</t>
  </si>
  <si>
    <t>1003</t>
  </si>
  <si>
    <t>720</t>
  </si>
  <si>
    <t>210</t>
  </si>
  <si>
    <t>Totaux</t>
  </si>
  <si>
    <t>Totaux / Moyennes</t>
  </si>
  <si>
    <t>PRAVASTATINE ARROW 40 MG COMPRIME</t>
  </si>
  <si>
    <t>PRAVASTATINE ARW GEN 40MG CPR 28</t>
  </si>
  <si>
    <t>909913</t>
  </si>
  <si>
    <t>VISKEN 5 MG COMPRIMES</t>
  </si>
  <si>
    <t>VISKEN 5MG CPR 50</t>
  </si>
  <si>
    <t>924065</t>
  </si>
  <si>
    <t>MICARDISPLUS 80 MG/12,5 MG COMPRIME</t>
  </si>
  <si>
    <t>MICARDISPLUS 80MG/12,5MG CPR 28</t>
  </si>
  <si>
    <t>904994</t>
  </si>
  <si>
    <t>LASILIX SPECIAL 500 MG COMPRIME</t>
  </si>
  <si>
    <t>LASILIX SPECIAL 500MG CPR 30</t>
  </si>
  <si>
    <t>917148</t>
  </si>
  <si>
    <t>OXEOL 10 MG COMPRIME</t>
  </si>
  <si>
    <t>OXEOL 10MG CPR 30</t>
  </si>
  <si>
    <t>932607</t>
  </si>
  <si>
    <t>ADIXONE 50 MCG COMPRIME</t>
  </si>
  <si>
    <t>FLUDROCORTISONE 50 UG COMP.</t>
  </si>
  <si>
    <t>922103</t>
  </si>
  <si>
    <t>ZOMIG ORO 2.5MG COMPRIME</t>
  </si>
  <si>
    <t>ZOMIGORO 2,5MG CPR 2</t>
  </si>
  <si>
    <t>903522</t>
  </si>
  <si>
    <t>FLECAINE 100 MG COMPRIME</t>
  </si>
  <si>
    <t>FLECAINE 100MG CPR 30</t>
  </si>
  <si>
    <t>913600</t>
  </si>
  <si>
    <t>TEMGESIC 0.2 MG COMPRIMEstop JC 04/2012</t>
  </si>
  <si>
    <t>TEMGESIC 0,2MG CPR 20</t>
  </si>
  <si>
    <t>927822</t>
  </si>
  <si>
    <t>MARSILID 50 MG COMPRIME</t>
  </si>
  <si>
    <t>MARSILID 50MG CPR 30</t>
  </si>
  <si>
    <t>928699</t>
  </si>
  <si>
    <t>KALETRA 200MG/50MG COMPRIME</t>
  </si>
  <si>
    <t>KALETRA 200 mg/50 mg comprime pellicule</t>
  </si>
  <si>
    <t>929617</t>
  </si>
  <si>
    <t>FLUCONAZOLE MERCK 100 MG GELULE</t>
  </si>
  <si>
    <t>FLUCONAZOLE MYL 100MG GELULE 7</t>
  </si>
  <si>
    <t>925631</t>
  </si>
  <si>
    <t>LISINOPRIL EG 20 MG COMPRIME SECABLE</t>
  </si>
  <si>
    <t>LISINOPRIL EG 20MG CPR 28</t>
  </si>
  <si>
    <t>917136</t>
  </si>
  <si>
    <t>ZECLAR 500 MG COMPRIME</t>
  </si>
  <si>
    <t>ZECLAR 500MG CPR 30</t>
  </si>
  <si>
    <t>927342</t>
  </si>
  <si>
    <t>KIVEXA 600MG/300MG COMPRIME</t>
  </si>
  <si>
    <t>KIVEXA comprime pellicule</t>
  </si>
  <si>
    <t>931436</t>
  </si>
  <si>
    <t>RASILEZ 300 MG COMPRIME</t>
  </si>
  <si>
    <t>RASILEZ 300MG</t>
  </si>
  <si>
    <t>920840</t>
  </si>
  <si>
    <t>ACTISKENAN 20 MG GELULE</t>
  </si>
  <si>
    <t>ACTISKENAN 20MG GELULE 14</t>
  </si>
  <si>
    <t>924071</t>
  </si>
  <si>
    <t>FOSAMAX 70MG CP</t>
  </si>
  <si>
    <t>FOSAMAX 70MG CPR 4</t>
  </si>
  <si>
    <t>924064</t>
  </si>
  <si>
    <t>MICARDISPLUS 40 MG/12,5 MG COMPRIME</t>
  </si>
  <si>
    <t>MICARDISPLUS 40MG/12,5MG CPR 28</t>
  </si>
  <si>
    <t>915857</t>
  </si>
  <si>
    <t>FLOXYFRAL 100 MG COMPRIME</t>
  </si>
  <si>
    <t>FLOXYFRAL 100MG CPR 15</t>
  </si>
  <si>
    <t>930960</t>
  </si>
  <si>
    <t>FLECAINIDE EG 100 MG COMPRIME SECABLE</t>
  </si>
  <si>
    <t>FLECAINIDE EG 100MG CPR 30</t>
  </si>
  <si>
    <t>903251</t>
  </si>
  <si>
    <t>ESPERAL 500 MG COMPRIMElabo ne livre alliance jc 10/01/2011</t>
  </si>
  <si>
    <t>ESPERAL 500MG CPR 20</t>
  </si>
  <si>
    <t>926875</t>
  </si>
  <si>
    <t>TAMOXIFENE SANDOZ 10 MG COMPRIME</t>
  </si>
  <si>
    <t>930288</t>
  </si>
  <si>
    <t>GABAPENTINE ARROW 800 MG COMPRIME</t>
  </si>
  <si>
    <t>GABAPENTINE ARW 800MG CPR 90</t>
  </si>
  <si>
    <t>932867</t>
  </si>
  <si>
    <t>CEFIXIME ARROW 200 MG COMP SECABLE</t>
  </si>
  <si>
    <t>CEFIXIME ARW 200MG CPR 8</t>
  </si>
  <si>
    <t>918960</t>
  </si>
  <si>
    <t>FOZIRETIC 20 MG/12.5 MG COMPRIMESTOP JC 26/01/2012</t>
  </si>
  <si>
    <t>FOZIRETIC 20MG/12,5MG CPR 28</t>
  </si>
  <si>
    <t>928470</t>
  </si>
  <si>
    <t>TAREG 40 MG COMPRIMES PELLICULES</t>
  </si>
  <si>
    <t>TAREG 40MG CPR SEC 30</t>
  </si>
  <si>
    <t>923723</t>
  </si>
  <si>
    <t>KETEK 400 MG COMPRIME</t>
  </si>
  <si>
    <t>KETEK 400MG CPR 10</t>
  </si>
  <si>
    <t>927383</t>
  </si>
  <si>
    <t>GABAPENTINE ARROW 400 MG GELULE</t>
  </si>
  <si>
    <t>GABAPENTINE ARW 400MG GELULE 90</t>
  </si>
  <si>
    <t>913116</t>
  </si>
  <si>
    <t>TENORDATE 20 MG/50 MG GELULE</t>
  </si>
  <si>
    <t>TENORDATE GELULE 28</t>
  </si>
  <si>
    <t>927317</t>
  </si>
  <si>
    <t>CLOMIPRAMINE SANDOZ 10 MG COMPRIME</t>
  </si>
  <si>
    <t>CLOMIPRAMINE SDZ 10MG CPR 60</t>
  </si>
  <si>
    <t>932525</t>
  </si>
  <si>
    <t>GLIMEPIRIDE AHL 1 MG COMPRIME</t>
  </si>
  <si>
    <t>916665</t>
  </si>
  <si>
    <t>MOCLAMINE 150 MG COMPRIME</t>
  </si>
  <si>
    <t>MOCLAMINE 150MG CPR 30</t>
  </si>
  <si>
    <t>922748</t>
  </si>
  <si>
    <t>ACTONEL 5 MG COMPRIMEstop JC 04/2012</t>
  </si>
  <si>
    <t>ACTONEL 5MG CPR 28</t>
  </si>
  <si>
    <t>921223</t>
  </si>
  <si>
    <t>EPITOMAX 15 MG GELULE</t>
  </si>
  <si>
    <t>EPITOMAX 15MG GELULE 28</t>
  </si>
  <si>
    <t>908122</t>
  </si>
  <si>
    <t>ROVAMYCINE 1.5 M UI COMPRIMEstop lps cd avons le spira 3M</t>
  </si>
  <si>
    <t>ROVAMYCINE 1,5MUI CPR 16</t>
  </si>
  <si>
    <t>921907</t>
  </si>
  <si>
    <t>GLICLAZIDE EG 80 MG COMPRIME SECABLEstop jc 04/2012</t>
  </si>
  <si>
    <t>GLICLAZIDE EG 80MG CPR 20</t>
  </si>
  <si>
    <t>915840</t>
  </si>
  <si>
    <t>MONOTILDIEM 300 MG LP GELULE</t>
  </si>
  <si>
    <t>MONO TILDIEM LP 300MG GELULE 28</t>
  </si>
  <si>
    <t>913027</t>
  </si>
  <si>
    <t>ZINNAT 250 MG COMPRIME</t>
  </si>
  <si>
    <t>ZINNAT 250MG CPR 8</t>
  </si>
  <si>
    <t>920271</t>
  </si>
  <si>
    <t>EXELON 3 MG GELULEFERME 04/2011 JC</t>
  </si>
  <si>
    <t>EXELON 3MG GELULE 28</t>
  </si>
  <si>
    <t>932357</t>
  </si>
  <si>
    <t>BUPRENORPHINE MYLAN 1 MG COMPRIME</t>
  </si>
  <si>
    <t>BUPRENORPHINE MYL 1MG CPR 7</t>
  </si>
  <si>
    <t>923606</t>
  </si>
  <si>
    <t>TAREG 160 MG COMPRIME PELLICULE</t>
  </si>
  <si>
    <t>TAREG 160MG CPR 28</t>
  </si>
  <si>
    <t>926265</t>
  </si>
  <si>
    <t>NORLEVO 1.5 MG COMPRIME</t>
  </si>
  <si>
    <t>NORLEVO 1,5MG CPR 1</t>
  </si>
  <si>
    <t>915912</t>
  </si>
  <si>
    <t>DUROGESIC  25</t>
  </si>
  <si>
    <t>21782</t>
  </si>
  <si>
    <t>PLACEBO I</t>
  </si>
  <si>
    <t>COSOPT DOSE</t>
  </si>
  <si>
    <t>GEL LARMES COL</t>
  </si>
  <si>
    <t>918297</t>
  </si>
  <si>
    <t>DISCOTRINE 15</t>
  </si>
  <si>
    <t>924023</t>
  </si>
  <si>
    <t>BEPANTH PD 100G</t>
  </si>
  <si>
    <t>BEPANTHENE 5% POMMADE</t>
  </si>
  <si>
    <t>DUROGESIC  50</t>
  </si>
  <si>
    <t>21702</t>
  </si>
  <si>
    <t>EAU OXYG 10ML</t>
  </si>
  <si>
    <t>924704</t>
  </si>
  <si>
    <t>CARTEOL LP2 DOS</t>
  </si>
  <si>
    <t>CARTEOL LP 2% COLLYRE UNIDOSE 0,2ML 30/,2 ML</t>
  </si>
  <si>
    <t>918949</t>
  </si>
  <si>
    <t>DAKIN 60ML</t>
  </si>
  <si>
    <t>21881</t>
  </si>
  <si>
    <t>ALLIANCE 2,1</t>
  </si>
  <si>
    <t>NORMACOL LAV AD</t>
  </si>
  <si>
    <t>901041</t>
  </si>
  <si>
    <t>924827</t>
  </si>
  <si>
    <t>VOLTARENE GEL</t>
  </si>
  <si>
    <t>KETOPROFENE EG 2,5% GEL 60G 1/60 G</t>
  </si>
  <si>
    <t>908430</t>
  </si>
  <si>
    <t>SOD BIC 1.4 250</t>
  </si>
  <si>
    <t>SODIUM BICARBONATE 1,4% SOL 250ML FV</t>
  </si>
  <si>
    <t>ALOPLASTINE</t>
  </si>
  <si>
    <t>ACERUMEN</t>
  </si>
  <si>
    <t>911512</t>
  </si>
  <si>
    <t>SOD CHL 1L</t>
  </si>
  <si>
    <t>NACL ISO 1000 ML POCHE (BLOC)</t>
  </si>
  <si>
    <t>920918</t>
  </si>
  <si>
    <t>DEXERYL CR</t>
  </si>
  <si>
    <t>921203</t>
  </si>
  <si>
    <t>DEXAFREE COL</t>
  </si>
  <si>
    <t>VEXOL 1% COLLYRE FL 5ML 1/5 ML</t>
  </si>
  <si>
    <t>TERBUTALINE DOS</t>
  </si>
  <si>
    <t>910684</t>
  </si>
  <si>
    <t>SCOPODERM</t>
  </si>
  <si>
    <t>ERGIX AD TX SECHE 0,25G/100ML SIROP 1/150 ML</t>
  </si>
  <si>
    <t>SALBUTAMOL DOSE</t>
  </si>
  <si>
    <t>COALGAN TAMPON</t>
  </si>
  <si>
    <t>915812</t>
  </si>
  <si>
    <t>VASELINE TUBE</t>
  </si>
  <si>
    <t>915944</t>
  </si>
  <si>
    <t>PRILO-LIDO 5G</t>
  </si>
  <si>
    <t>EMLA 5% CREME 5G</t>
  </si>
  <si>
    <t>SOD CHL  100</t>
  </si>
  <si>
    <t>GLUC 5%  500ML</t>
  </si>
  <si>
    <t>914088</t>
  </si>
  <si>
    <t>PULMICORT 0.5</t>
  </si>
  <si>
    <t>HEMOCLAR CREME</t>
  </si>
  <si>
    <t>21776</t>
  </si>
  <si>
    <t>ALCOOL MOD 70%</t>
  </si>
  <si>
    <t>912756</t>
  </si>
  <si>
    <t>MYDRIATICUM COLLYRE</t>
  </si>
  <si>
    <t>IPRATROPIUM 0,5</t>
  </si>
  <si>
    <t>GLUC 5% 1L</t>
  </si>
  <si>
    <t>GLUCOSE BBM 5% SOL INJ POCHE 1L 1/1 L</t>
  </si>
  <si>
    <t>917271</t>
  </si>
  <si>
    <t>GELTIM LP 0,1%</t>
  </si>
  <si>
    <t>TIMOPTOL LP 0,50% COLLYRE FL 2,5ML 1/2,5 ML</t>
  </si>
  <si>
    <t>919745</t>
  </si>
  <si>
    <t>INSTILLAGEL</t>
  </si>
  <si>
    <t>INSTILLAGEL 2%</t>
  </si>
  <si>
    <t>SYMBIC TURB 400</t>
  </si>
  <si>
    <t>FUSIDATE PDE</t>
  </si>
  <si>
    <t>921391</t>
  </si>
  <si>
    <t>BECLO-RHINO</t>
  </si>
  <si>
    <t>NASONEX 50 MICROGRAMMES SUSP NASALE 1/23,5 ML</t>
  </si>
  <si>
    <t>917267</t>
  </si>
  <si>
    <t>LAMISIL 1% CR</t>
  </si>
  <si>
    <t>901890</t>
  </si>
  <si>
    <t>Libellé e-MAGH2 ETS 1</t>
  </si>
  <si>
    <t>Libellé e-MAGH2 ETS 2</t>
  </si>
  <si>
    <t>Libellé e-MAGH2 ETS 3</t>
  </si>
  <si>
    <t>UNITÉ C</t>
  </si>
  <si>
    <t>UNITÉ D</t>
  </si>
  <si>
    <t>UNITÉ E</t>
  </si>
  <si>
    <t>UNITÉ F</t>
  </si>
  <si>
    <t>UNITÉ G</t>
  </si>
  <si>
    <t>UNITÉ H</t>
  </si>
  <si>
    <t>UNITÉ I</t>
  </si>
  <si>
    <t>UNITÉ J</t>
  </si>
  <si>
    <t>UNITÉ K</t>
  </si>
  <si>
    <t>UNITÉ L</t>
  </si>
  <si>
    <t>UNITÉ M</t>
  </si>
  <si>
    <t>UNITÉ N</t>
  </si>
  <si>
    <t>UNITÉ O</t>
  </si>
  <si>
    <t>UNITÉ P</t>
  </si>
  <si>
    <t>UNITÉ Q</t>
  </si>
  <si>
    <t>UNITÉ R</t>
  </si>
  <si>
    <t>UNITÉ S</t>
  </si>
  <si>
    <t>UNITÉ T</t>
  </si>
  <si>
    <t>UNITÉ U</t>
  </si>
  <si>
    <t>UNITÉ V</t>
  </si>
  <si>
    <t>UNITÉ W</t>
  </si>
  <si>
    <t>UNITÉ X</t>
  </si>
  <si>
    <t>UNITÉ Y</t>
  </si>
  <si>
    <t>UNITÉ I.</t>
  </si>
  <si>
    <t>UNITÉ II.</t>
  </si>
  <si>
    <t>UNITÉ III.</t>
  </si>
  <si>
    <t>UNITÉ IV.</t>
  </si>
  <si>
    <t>UNITÉ V.</t>
  </si>
  <si>
    <t>UNITÉ VI.</t>
  </si>
  <si>
    <t>UNITÉ VII.</t>
  </si>
  <si>
    <t>UNITÉ VIII.</t>
  </si>
  <si>
    <t>UNITÉ IX.</t>
  </si>
  <si>
    <t>UNITÉ X.</t>
  </si>
  <si>
    <t>UNITÉ XI.</t>
  </si>
  <si>
    <t>UNITÉ a.</t>
  </si>
  <si>
    <t>UNITÉ b.</t>
  </si>
  <si>
    <t>UNITÉ c.</t>
  </si>
  <si>
    <t>UNITÉ d.</t>
  </si>
  <si>
    <t>UNITÉ e.</t>
  </si>
  <si>
    <t>UNITÉ f.</t>
  </si>
  <si>
    <t>UNITÉ g.</t>
  </si>
  <si>
    <t>UNITÉ h.</t>
  </si>
  <si>
    <t>UNITÉ Z</t>
  </si>
  <si>
    <t>UNITÉ AA</t>
  </si>
  <si>
    <t>UNITÉ AB</t>
  </si>
  <si>
    <t>UNITÉ AC</t>
  </si>
  <si>
    <t>UNITÉ AD</t>
  </si>
  <si>
    <t>UNITÉ AE</t>
  </si>
  <si>
    <t>UNITÉ AF</t>
  </si>
  <si>
    <t>UNITÉ AG</t>
  </si>
  <si>
    <t>UNITÉ AH</t>
  </si>
  <si>
    <t>UNITÉ AI</t>
  </si>
  <si>
    <t>UNITÉ AJ</t>
  </si>
  <si>
    <t>UNITÉ AK</t>
  </si>
  <si>
    <t>UNITÉ AL</t>
  </si>
  <si>
    <t>UNITÉ AM</t>
  </si>
  <si>
    <t>UNITÉ AN</t>
  </si>
  <si>
    <t>UNITÉ AO</t>
  </si>
  <si>
    <t>UNITÉ AP</t>
  </si>
  <si>
    <t>UNITÉ AQ</t>
  </si>
  <si>
    <t>UNITÉ AR</t>
  </si>
  <si>
    <t>UNITÉ AS</t>
  </si>
  <si>
    <t>UNITÉ AT</t>
  </si>
  <si>
    <t>UNITÉ AU</t>
  </si>
  <si>
    <t>UNITÉ AV</t>
  </si>
  <si>
    <t>UNITÉ AW</t>
  </si>
  <si>
    <t>UNITÉ AX</t>
  </si>
  <si>
    <t>UNITÉ AY</t>
  </si>
  <si>
    <t>UNITÉ AZ</t>
  </si>
  <si>
    <t>UNITÉ AAA</t>
  </si>
  <si>
    <t>UNITÉ AAB</t>
  </si>
  <si>
    <t>UNITÉ AAC</t>
  </si>
  <si>
    <t>UNITÉ AAD</t>
  </si>
  <si>
    <t>UF anonymisée</t>
  </si>
  <si>
    <t>ECONAZOLE SANDOZ 1% POUDRE 30G</t>
  </si>
  <si>
    <t>ECONAZOLE SDZ 1% PDR FL 30G 1/30 G</t>
  </si>
  <si>
    <t>928011</t>
  </si>
  <si>
    <t>OFLOXACINE MYLAN 200MG/40ML SOL INJ PPERF</t>
  </si>
  <si>
    <t>OFLOXACINE 200MG/40ML POCHE MYLAN</t>
  </si>
  <si>
    <t>915163</t>
  </si>
  <si>
    <t>KETODERM 2% GEL UNIDOSE 20 G</t>
  </si>
  <si>
    <t>KETODERM 2% GEL RECIPIENT UNIDOSE 1/20 G</t>
  </si>
  <si>
    <t>987654</t>
  </si>
  <si>
    <t>CYSTEAMINE AP-HP 0,1% PDR ET SOL OPH</t>
  </si>
  <si>
    <t>931782</t>
  </si>
  <si>
    <t>FENTANYL RTP 75 MCG PATCH</t>
  </si>
  <si>
    <t>FENTANYL RTP 75MICROG/H DISP TRANSD 5</t>
  </si>
  <si>
    <t>924716</t>
  </si>
  <si>
    <t>PROTOPIC 0.1 % POMMADE TUBE 30G</t>
  </si>
  <si>
    <t>PROTOPIC 0,1% POMMADE TUBE 30G 1/30 G</t>
  </si>
  <si>
    <t>908031</t>
  </si>
  <si>
    <t>RIFAMYCINE CHIBRET 1 MUI POMMADE 5G</t>
  </si>
  <si>
    <t>RIFAMYCINE CHIBRET 1 MUI POMMADE OPH 1/5 G</t>
  </si>
  <si>
    <t>906723</t>
  </si>
  <si>
    <t>PANGEN 2 COMPRESSE 5CMX7CM</t>
  </si>
  <si>
    <t>913121</t>
  </si>
  <si>
    <t>ERYFLUID 4% LOTION FLACON 30 MLarret jc perime 05/2011</t>
  </si>
  <si>
    <t>ERYFLUID 4% SOL 30ML 1/30 ML</t>
  </si>
  <si>
    <t>909336</t>
  </si>
  <si>
    <t>TIMOPTOL 0.50% COLLYRE FLACON 3 MLSTOP JC 08/2011</t>
  </si>
  <si>
    <t>TIMOPTOL 0,50% COLLYRE FL 3ML 1/3 ML</t>
  </si>
  <si>
    <t>915242</t>
  </si>
  <si>
    <t>PULMICORT 200 MCG TURBUHALERPOUDRE POUR INHALATION</t>
  </si>
  <si>
    <t>PULMICORT TURBUHALER 200 MICROG PDR 200</t>
  </si>
  <si>
    <t>919242</t>
  </si>
  <si>
    <t>FLIXOTIDE 250MCG SUSPENTION INHALAT</t>
  </si>
  <si>
    <t>FLIXOTIDE 250 MICROGRAMMES SUSP INH 120</t>
  </si>
  <si>
    <t>917335</t>
  </si>
  <si>
    <t>PULMICORT 400 MCG TURBUHALERPOUDRE POUR INHALATION</t>
  </si>
  <si>
    <t>PULMICORT TURBUHALER 400 MICROG PDR 100</t>
  </si>
  <si>
    <t>921166</t>
  </si>
  <si>
    <t>FLIXOTIDE 125MCG SUSPENTION INHALAT</t>
  </si>
  <si>
    <t>FLIXOTIDE 125 MICROGRAMMES SUSP INH 120</t>
  </si>
  <si>
    <t>921197</t>
  </si>
  <si>
    <t>MIFLASONE 200 MCG POUDRE INHALATIONGELULE+INHALATEUR</t>
  </si>
  <si>
    <t>MIFLASONE 200 MICROG PDR INH GELULE 60</t>
  </si>
  <si>
    <t>925826</t>
  </si>
  <si>
    <t>MIFLONIL 200MCG POUDRE POUR INHALATION60 GELULES + INHALATEUR</t>
  </si>
  <si>
    <t>MIFLONIL 200 MICROG PDR INH GELULE 60</t>
  </si>
  <si>
    <t>922736</t>
  </si>
  <si>
    <t>REGRANEX 0.01% GEL MUTIDOSE 15G</t>
  </si>
  <si>
    <t>919240</t>
  </si>
  <si>
    <t>FLIXOTIDE DISKUS 500MCG PDRE INHALATIO</t>
  </si>
  <si>
    <t>FLIXOTIDE DISKUS 500 MICROG PDR INH 60</t>
  </si>
  <si>
    <t>BIPRETERAX 5 MG / 1.25 MG COMPRIME vu jc terminer stock et passer pretera</t>
  </si>
  <si>
    <t>906554</t>
  </si>
  <si>
    <t>ORACILLINE 1 M UI COMPRIME</t>
  </si>
  <si>
    <t>ORACILLINE 1MUI CPR 12</t>
  </si>
  <si>
    <t>926401</t>
  </si>
  <si>
    <t>LYRICA 50 MG GELULE</t>
  </si>
  <si>
    <t>LYRICA 50MG GELULE 84</t>
  </si>
  <si>
    <t>925654</t>
  </si>
  <si>
    <t>COLCHICINE OPOCALCIUM 1 MG COMPRIME</t>
  </si>
  <si>
    <t>COLCHICINE OPOCALCIUM 1MG CPR 20</t>
  </si>
  <si>
    <t>925698</t>
  </si>
  <si>
    <t>ALTEIS 20 MG COMPRIME</t>
  </si>
  <si>
    <t>ALTEIS 20MG CPR 28</t>
  </si>
  <si>
    <t>934831</t>
  </si>
  <si>
    <t>LERCANIDIPINE EG 10 MG COMPRIME PELLIC SECABLE</t>
  </si>
  <si>
    <t>902599</t>
  </si>
  <si>
    <t>DI-ANTALVIC 400 MG/30 MG GELULEarrêt 01/01/2011 jc</t>
  </si>
  <si>
    <t>DI ANTALVIC GELULE 20</t>
  </si>
  <si>
    <t>923832</t>
  </si>
  <si>
    <t>ACTOS 30 MG COMPRIMEPRODUIT ARRETE afssaps 07/2011</t>
  </si>
  <si>
    <t>ACTOS 30MG CPR 28</t>
  </si>
  <si>
    <t>914980</t>
  </si>
  <si>
    <t>PROFENID 100 MG COMPRIME</t>
  </si>
  <si>
    <t>PROFENID 100MG CPR 30</t>
  </si>
  <si>
    <t>921085</t>
  </si>
  <si>
    <t>ATACAND 16 MG COMPRIMEstop JC 04/2012</t>
  </si>
  <si>
    <t>ATACAND 16MG CPR 28</t>
  </si>
  <si>
    <t>904987</t>
  </si>
  <si>
    <t>LAROXYL 50 MG COMPRIME</t>
  </si>
  <si>
    <t>LAROXYL ROCHE 50MG CPR 20</t>
  </si>
  <si>
    <t>930185</t>
  </si>
  <si>
    <t>CEFPODOXIME EG 100 MG COMPRIME</t>
  </si>
  <si>
    <t>CEFPODOXIME EG 100MG CPR 10</t>
  </si>
  <si>
    <t>925775</t>
  </si>
  <si>
    <t>CIPROFLOXACINE MYLAN 500 MG CP PELLICSECABLE</t>
  </si>
  <si>
    <t>CIPROFLOXACINE MYL 500MG CPR 12</t>
  </si>
  <si>
    <t>921796</t>
  </si>
  <si>
    <t>NOVONORM 1 MG COMPRIME</t>
  </si>
  <si>
    <t>NOVONORM 1MG CPR 90</t>
  </si>
  <si>
    <t>915738</t>
  </si>
  <si>
    <t>ALDALIX 50 MG/20 MG GELULE</t>
  </si>
  <si>
    <t>ALDALIX GELULE 30</t>
  </si>
  <si>
    <t>925914</t>
  </si>
  <si>
    <t>APROVEL 300 MG COMPRIME</t>
  </si>
  <si>
    <t>APROVEL 300MG CP</t>
  </si>
  <si>
    <t>930628</t>
  </si>
  <si>
    <t>SERTRALINE ARROW 25 MG GELULE</t>
  </si>
  <si>
    <t>SERTRALINE ARW 25MG GELULE 7</t>
  </si>
  <si>
    <t>922183</t>
  </si>
  <si>
    <t>HYTACAND 8 MG/ 12.5 MG COMPRIME</t>
  </si>
  <si>
    <t>HYTACAND 8MG/12,5MG CPR 28</t>
  </si>
  <si>
    <t>930087</t>
  </si>
  <si>
    <t>CYMBALTA 30 MG GELULE</t>
  </si>
  <si>
    <t>CYMBALTA 30MG GELULE 28</t>
  </si>
  <si>
    <t>902232</t>
  </si>
  <si>
    <t>CORTANCYL 5 MG COMPRIMESPRESENTATION UNITAIRE</t>
  </si>
  <si>
    <t>CORTANCYL 5MG CPR 30</t>
  </si>
  <si>
    <t>919842</t>
  </si>
  <si>
    <t>EPITOMAX 200 MG COMPRIME</t>
  </si>
  <si>
    <t>EPITOMAX 200MG CPR 28</t>
  </si>
  <si>
    <t>917448</t>
  </si>
  <si>
    <t>FLUDEX LP 1.5 MG COMPRIME</t>
  </si>
  <si>
    <t>FLUDEX LP 1,5MG CPR 30</t>
  </si>
  <si>
    <t>925917</t>
  </si>
  <si>
    <t>COAPROVEL 300MG/12.5MG COMPRIMEstop jc</t>
  </si>
  <si>
    <t>COAPROVEL 300MG/12.5MG COMPRIME</t>
  </si>
  <si>
    <t>924649</t>
  </si>
  <si>
    <t>TARKA LP 180 MG / 2MG COMPRIME</t>
  </si>
  <si>
    <t>TARKA LP 180MG/2MG CPR 28</t>
  </si>
  <si>
    <t>926586</t>
  </si>
  <si>
    <t>ROXITHROMYCINE SANDOZ 150 MG COMPRIME</t>
  </si>
  <si>
    <t>ROXITHROMYCINE SDZ 150MG CPR 10</t>
  </si>
  <si>
    <t>911418</t>
  </si>
  <si>
    <t>OFLOCET 200 MG COMPRIME PELLICULE SECA</t>
  </si>
  <si>
    <t>OFLOCET 200MG CPR 10</t>
  </si>
  <si>
    <t>921477</t>
  </si>
  <si>
    <t>LODOZ 10 MG/6.25 MG COMPRIME</t>
  </si>
  <si>
    <t>LODOZ 10MG/6,25MG CPR 30</t>
  </si>
  <si>
    <t>920238</t>
  </si>
  <si>
    <t>ALDACTONE 25 MG COMPRIME</t>
  </si>
  <si>
    <t>ALDACTONE 25MG CPR 30</t>
  </si>
  <si>
    <t>908108</t>
  </si>
  <si>
    <t>ROHYPNOL 1 MG COMPRIMEARRET 13/02/2012 JC</t>
  </si>
  <si>
    <t>ROHYPNOL 1MG CPR 7</t>
  </si>
  <si>
    <t>910579</t>
  </si>
  <si>
    <t>NOROXINE 400 MG COMPRIME ENROBE</t>
  </si>
  <si>
    <t>NOROXINE 400MG CPR 10</t>
  </si>
  <si>
    <t>921791</t>
  </si>
  <si>
    <t>LEVOTHYROX 200 MCG COMPRIMEstop jc 04/2011</t>
  </si>
  <si>
    <t>LEVOTHYROX 200 MICROG CPR 28</t>
  </si>
  <si>
    <t>932526</t>
  </si>
  <si>
    <t>GLIMEPIRIDE AHL 2 MG COMPRIME</t>
  </si>
  <si>
    <t>912976</t>
  </si>
  <si>
    <t>DAONIL FAIBLE 1.25 MG COMPRIMEperimes 05/2012 - stop jc</t>
  </si>
  <si>
    <t>DAONIL FAIBLE 1,25MG CPR 60</t>
  </si>
  <si>
    <t>906300</t>
  </si>
  <si>
    <t>NIFLURIL 250 MG GELULEarret 01/2011 JC</t>
  </si>
  <si>
    <t>NIFLURIL 250MG GELULE 30</t>
  </si>
  <si>
    <t>917120</t>
  </si>
  <si>
    <t>HYZAAR 50 MG/12.5 MG COMPRIME</t>
  </si>
  <si>
    <t>HYZAAR 50MG/12,5MG CPR 28</t>
  </si>
  <si>
    <t>924681</t>
  </si>
  <si>
    <t>FLECAINE LP 100 MG GELULES</t>
  </si>
  <si>
    <t>FLECAINE LP 100MG GELULE 30</t>
  </si>
  <si>
    <t>923624</t>
  </si>
  <si>
    <t>VIREAD 245 MG COMPRIME</t>
  </si>
  <si>
    <t>VIREAD 245 mg comprime pellicule</t>
  </si>
  <si>
    <t>921779</t>
  </si>
  <si>
    <t>LERCAN 10 MG COMPRIMES</t>
  </si>
  <si>
    <t>925921</t>
  </si>
  <si>
    <t>COTAREG 160 MG/12.5 MG COMPRIME</t>
  </si>
  <si>
    <t>15</t>
  </si>
  <si>
    <t>STALEVO100/25</t>
  </si>
  <si>
    <t>STALEVO 100MG/25MG/200MG CPR 100</t>
  </si>
  <si>
    <t>13576</t>
  </si>
  <si>
    <t>ARTANE 5MG CP</t>
  </si>
  <si>
    <t>ARTANE 5MG CPR 20</t>
  </si>
  <si>
    <t>14277</t>
  </si>
  <si>
    <t>WILZIN 25 MG GE</t>
  </si>
  <si>
    <t>WILZIN 25 mg (acetate de zinc dihydrate) GELULES</t>
  </si>
  <si>
    <t>13321</t>
  </si>
  <si>
    <t>NEBIVOLOL 5 MG</t>
  </si>
  <si>
    <t>PERINDOPRIL SERVIER 4MG CPR  30</t>
  </si>
  <si>
    <t>11118</t>
  </si>
  <si>
    <t>TEGRETOL LP 200</t>
  </si>
  <si>
    <t>CARBAMAZEPINE GNR LP 200MG CPR 30</t>
  </si>
  <si>
    <t>1006</t>
  </si>
  <si>
    <t>LYRICA 50 MG</t>
  </si>
  <si>
    <t>10783</t>
  </si>
  <si>
    <t>DI-HYDAN 100 MG</t>
  </si>
  <si>
    <t>36</t>
  </si>
  <si>
    <t>TERALITHE 250MG</t>
  </si>
  <si>
    <t>13545</t>
  </si>
  <si>
    <t>CYMBALTA 30MG</t>
  </si>
  <si>
    <t>35</t>
  </si>
  <si>
    <t>TAREG 160MG CP</t>
  </si>
  <si>
    <t>14014</t>
  </si>
  <si>
    <t>NORSET 15 MG CO</t>
  </si>
  <si>
    <t>11421</t>
  </si>
  <si>
    <t>OFLOXACINE  200</t>
  </si>
  <si>
    <t>10794</t>
  </si>
  <si>
    <t>FURADANTINE GEL</t>
  </si>
  <si>
    <t>13156</t>
  </si>
  <si>
    <t>GABAPENTINE800</t>
  </si>
  <si>
    <t>13259</t>
  </si>
  <si>
    <t>STALEVO 150 MG</t>
  </si>
  <si>
    <t>10882</t>
  </si>
  <si>
    <t>TEMESTA 2,5MG C</t>
  </si>
  <si>
    <t>11032</t>
  </si>
  <si>
    <t>RYTHMOL 300 MG</t>
  </si>
  <si>
    <t>RYTHMOL 300MG CPR 30</t>
  </si>
  <si>
    <t>13328</t>
  </si>
  <si>
    <t>TERCIAN 25 MG C</t>
  </si>
  <si>
    <t>13863</t>
  </si>
  <si>
    <t>DEPAKOTE 250 MG</t>
  </si>
  <si>
    <t>11119</t>
  </si>
  <si>
    <t>BRICANYL LP CP</t>
  </si>
  <si>
    <t>12017</t>
  </si>
  <si>
    <t>LOXEN LP 50MG C</t>
  </si>
  <si>
    <t>11427</t>
  </si>
  <si>
    <t>MONICOR LP 20MG</t>
  </si>
  <si>
    <t>MONICOR LP 20MG GELULE 30</t>
  </si>
  <si>
    <t>13027</t>
  </si>
  <si>
    <t>BI-PROFENID 100</t>
  </si>
  <si>
    <t>BIPROFENID 150MG CPR 20</t>
  </si>
  <si>
    <t>11135</t>
  </si>
  <si>
    <t>TRIATEC 2.5 MG</t>
  </si>
  <si>
    <t>13002</t>
  </si>
  <si>
    <t>NOCTAMIDE 1MG</t>
  </si>
  <si>
    <t>NOCTAMIDE 1MG CPR 14</t>
  </si>
  <si>
    <t>13099</t>
  </si>
  <si>
    <t>CONTRAMAL LP 10</t>
  </si>
  <si>
    <t>199</t>
  </si>
  <si>
    <t>TAHOR 80 MG</t>
  </si>
  <si>
    <t>TAHOR 80MG CPR 28</t>
  </si>
  <si>
    <t>11231</t>
  </si>
  <si>
    <t>SERESTA 50MG</t>
  </si>
  <si>
    <t>11235</t>
  </si>
  <si>
    <t>ALDACTONE 50MG</t>
  </si>
  <si>
    <t>10984</t>
  </si>
  <si>
    <t>ANDROCUR 100MG</t>
  </si>
  <si>
    <t>11132</t>
  </si>
  <si>
    <t>SKENAN LP 10MG</t>
  </si>
  <si>
    <t>10769</t>
  </si>
  <si>
    <t>PROPRANOLOL 40</t>
  </si>
  <si>
    <t>52</t>
  </si>
  <si>
    <t>ZYLORIC 200 MG</t>
  </si>
  <si>
    <t>13260</t>
  </si>
  <si>
    <t>CELEBREX 200 MG</t>
  </si>
  <si>
    <t>CELEBREX 200MG GELULE 30</t>
  </si>
  <si>
    <t>42</t>
  </si>
  <si>
    <t>TRILEPTAL 150MG</t>
  </si>
  <si>
    <t>TRILEPTAL 150MG CPR 50</t>
  </si>
  <si>
    <t>11238</t>
  </si>
  <si>
    <t>TRANXENE 5 MG G</t>
  </si>
  <si>
    <t>2630</t>
  </si>
  <si>
    <t>SEROPLEX 20MG</t>
  </si>
  <si>
    <t>77</t>
  </si>
  <si>
    <t>PLAQUENIL CP</t>
  </si>
  <si>
    <t>PLAQUENIL 200MG CPR PELLICULE 30</t>
  </si>
  <si>
    <t>14156</t>
  </si>
  <si>
    <t>ANASTROZOLE 1MG</t>
  </si>
  <si>
    <t>11172</t>
  </si>
  <si>
    <t>AMOXI/AC CLAV 5</t>
  </si>
  <si>
    <t>10876</t>
  </si>
  <si>
    <t>PROFENID 50MG G</t>
  </si>
  <si>
    <t>13232</t>
  </si>
  <si>
    <t>BISOCE 1.25MG</t>
  </si>
  <si>
    <t>BISOCE Gé 1,25MG CPR</t>
  </si>
  <si>
    <t>10829</t>
  </si>
  <si>
    <t>CYMBALTA 60MG</t>
  </si>
  <si>
    <t>1901</t>
  </si>
  <si>
    <t>NICERGOLINE 5MG</t>
  </si>
  <si>
    <t>NICERGOLINE EG 5MG GELULE 30</t>
  </si>
  <si>
    <t>10886</t>
  </si>
  <si>
    <t>TEMESTA 1MG</t>
  </si>
  <si>
    <t>13884</t>
  </si>
  <si>
    <t>PERINDO/INDAPAM</t>
  </si>
  <si>
    <t>PRETERAX 2MG/0,625MG CPR 30</t>
  </si>
  <si>
    <t>13783</t>
  </si>
  <si>
    <t>EXELON 3 MG GEL</t>
  </si>
  <si>
    <t>14170</t>
  </si>
  <si>
    <t>LEVETIRACETAM</t>
  </si>
  <si>
    <t>13258</t>
  </si>
  <si>
    <t>DRIPTANE 5MG CP</t>
  </si>
  <si>
    <t>11417</t>
  </si>
  <si>
    <t>COMTAN 200 MG</t>
  </si>
  <si>
    <t>COMTAN 200MG CPR 60</t>
  </si>
  <si>
    <t>13740</t>
  </si>
  <si>
    <t>FLECAINE LP 50</t>
  </si>
  <si>
    <t>11021</t>
  </si>
  <si>
    <t>MIANSERINE 30MG</t>
  </si>
  <si>
    <t>13159</t>
  </si>
  <si>
    <t>GABAPENTINE 400</t>
  </si>
  <si>
    <t>14177</t>
  </si>
  <si>
    <t>BACLOFENE 10 MG</t>
  </si>
  <si>
    <t>12078</t>
  </si>
  <si>
    <t>OXYCONTIN  5 MG</t>
  </si>
  <si>
    <t>OXYCONTIN LP 5MG CPR 28</t>
  </si>
  <si>
    <t>11252</t>
  </si>
  <si>
    <t>NPU</t>
  </si>
  <si>
    <t>13266</t>
  </si>
  <si>
    <t>LASILIX RETARD</t>
  </si>
  <si>
    <t>11253</t>
  </si>
  <si>
    <t>EQUANIL 400MG C</t>
  </si>
  <si>
    <t>12029</t>
  </si>
  <si>
    <t>CLOZAPINE 25MG</t>
  </si>
  <si>
    <t>10765</t>
  </si>
  <si>
    <t>CLOPIXOL 10MG C</t>
  </si>
  <si>
    <t>14001</t>
  </si>
  <si>
    <t>RIMACTAN 300MG</t>
  </si>
  <si>
    <t>RIMACTAN 300MG GELULE 30</t>
  </si>
  <si>
    <t>23602</t>
  </si>
  <si>
    <t>LERCANIDIPINE</t>
  </si>
  <si>
    <t>LERCANIDIPINE 10 MG COMPRIME</t>
  </si>
  <si>
    <t>13197</t>
  </si>
  <si>
    <t>NOCTRAN 10</t>
  </si>
  <si>
    <t>10869</t>
  </si>
  <si>
    <t>ISOPTINE 120MG</t>
  </si>
  <si>
    <t>10871</t>
  </si>
  <si>
    <t>PYOSTACINE 500M</t>
  </si>
  <si>
    <t>14303</t>
  </si>
  <si>
    <t>REPAGLINIDE 1MG</t>
  </si>
  <si>
    <t>11060</t>
  </si>
  <si>
    <t>ISOPTINE 240MG</t>
  </si>
  <si>
    <t>11217</t>
  </si>
  <si>
    <t>DIGOXINE 0,25 M</t>
  </si>
  <si>
    <t>11426</t>
  </si>
  <si>
    <t>TAMOXIFENE 20MG</t>
  </si>
  <si>
    <t>TAMOXIFENE EG 20MG CPR 30</t>
  </si>
  <si>
    <t>10894</t>
  </si>
  <si>
    <t>HEMIDAONIL CP</t>
  </si>
  <si>
    <t>HEMI DAONIL 2,5MG CPR 60</t>
  </si>
  <si>
    <t>2300</t>
  </si>
  <si>
    <t>SERTRALINE 50MG</t>
  </si>
  <si>
    <t>11303</t>
  </si>
  <si>
    <t>NOROXINE 400</t>
  </si>
  <si>
    <t>10781</t>
  </si>
  <si>
    <t>DAONIL 5MG CP</t>
  </si>
  <si>
    <t>11079</t>
  </si>
  <si>
    <t>HYPERIUM 1MG CP</t>
  </si>
  <si>
    <t>11297</t>
  </si>
  <si>
    <t>FLUCONAZOL 50MG</t>
  </si>
  <si>
    <t>FLUCONAZOLE MYL 50MG GELULE 7</t>
  </si>
  <si>
    <t>110</t>
  </si>
  <si>
    <t>ORBENINE 500MG GELULE 16</t>
  </si>
  <si>
    <t>905942</t>
  </si>
  <si>
    <t>MODOPAR 62,5 MG GELULE</t>
  </si>
  <si>
    <t>MODOPAR 62,5 (50MG/12,5MG) GELULE 60</t>
  </si>
  <si>
    <t>926588</t>
  </si>
  <si>
    <t>THIOCOLCHICOSIDE SANDOZ 4mg cp</t>
  </si>
  <si>
    <t>THIOCOLCHICOSIDE SDZ 4MG CPR 12</t>
  </si>
  <si>
    <t>904972</t>
  </si>
  <si>
    <t>LARGACTIL 25 MG COMPRIME</t>
  </si>
  <si>
    <t>LARGACTIL 25MG CPR 50</t>
  </si>
  <si>
    <t>908769</t>
  </si>
  <si>
    <t>STEDIRIL COMPRIME</t>
  </si>
  <si>
    <t>STEDIRIL 0,5MG/0,05MG CPR 21</t>
  </si>
  <si>
    <t>900873</t>
  </si>
  <si>
    <t>AVLOCARDYL LP 160MG GELULE</t>
  </si>
  <si>
    <t>AVLOCARDYL LP 160MG GELULE 28</t>
  </si>
  <si>
    <t>930307</t>
  </si>
  <si>
    <t>TERBINAFINE ARROW 250 MG COMPRIME</t>
  </si>
  <si>
    <t>10972</t>
  </si>
  <si>
    <t>GEL LARMES</t>
  </si>
  <si>
    <t>13297</t>
  </si>
  <si>
    <t>BETADINE ALCOOL</t>
  </si>
  <si>
    <t>BETADINE ALCOOLIQUE DOSETTE 10ML</t>
  </si>
  <si>
    <t>13392</t>
  </si>
  <si>
    <t>10804</t>
  </si>
  <si>
    <t>EXELON 9.5 MG/2</t>
  </si>
  <si>
    <t>13195</t>
  </si>
  <si>
    <t>SALBUTAMOL</t>
  </si>
  <si>
    <t>11134</t>
  </si>
  <si>
    <t>DISCOTRINE 10MG</t>
  </si>
  <si>
    <t>13455</t>
  </si>
  <si>
    <t>BRONCHODUAL</t>
  </si>
  <si>
    <t>BRONCHODUAL 100/40 INH EN GELULE 30</t>
  </si>
  <si>
    <t>10965</t>
  </si>
  <si>
    <t>OPHTIM 0,50%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</si>
</sst>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,##0.0"/>
    <numFmt numFmtId="170" formatCode="0.0"/>
    <numFmt numFmtId="171" formatCode="#,##0.00\ &quot;€&quot;"/>
    <numFmt numFmtId="172" formatCode="#,##0.0\ &quot;€&quot;"/>
    <numFmt numFmtId="173" formatCode="#,##0\ &quot;€&quot;"/>
    <numFmt numFmtId="174" formatCode="#,##0\ _€"/>
    <numFmt numFmtId="175" formatCode="[$-40C]dddd\ d\ mmmm\ yyyy"/>
    <numFmt numFmtId="176" formatCode="[$-F800]dddd\,\ mmmm\ dd\,\ yyyy"/>
    <numFmt numFmtId="177" formatCode="#,##0.000"/>
  </numFmts>
  <fonts count="2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.25"/>
      <name val="Arial"/>
      <family val="0"/>
    </font>
    <font>
      <b/>
      <sz val="8"/>
      <color indexed="18"/>
      <name val="Arial"/>
      <family val="2"/>
    </font>
    <font>
      <b/>
      <sz val="12.75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sz val="4.75"/>
      <name val="Arial"/>
      <family val="0"/>
    </font>
    <font>
      <sz val="3.25"/>
      <name val="Arial"/>
      <family val="0"/>
    </font>
    <font>
      <sz val="4"/>
      <name val="Arial"/>
      <family val="0"/>
    </font>
    <font>
      <sz val="4.5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Wingdings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2" borderId="0" xfId="0" applyFont="1" applyFill="1" applyAlignment="1">
      <alignment horizontal="left" vertical="top" wrapText="1"/>
    </xf>
    <xf numFmtId="3" fontId="2" fillId="3" borderId="1" xfId="48" applyNumberFormat="1" applyFont="1" applyFill="1" applyBorder="1" applyAlignment="1">
      <alignment horizontal="right" wrapText="1"/>
      <protection/>
    </xf>
    <xf numFmtId="0" fontId="3" fillId="2" borderId="0" xfId="0" applyFont="1" applyFill="1" applyAlignment="1">
      <alignment/>
    </xf>
    <xf numFmtId="3" fontId="2" fillId="3" borderId="2" xfId="48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3" fontId="2" fillId="3" borderId="3" xfId="48" applyNumberFormat="1" applyFont="1" applyFill="1" applyBorder="1" applyAlignment="1">
      <alignment horizontal="right" wrapText="1"/>
      <protection/>
    </xf>
    <xf numFmtId="3" fontId="3" fillId="2" borderId="3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left" vertical="top" wrapText="1"/>
    </xf>
    <xf numFmtId="0" fontId="2" fillId="3" borderId="1" xfId="31" applyFont="1" applyFill="1" applyBorder="1" applyAlignment="1">
      <alignment wrapText="1"/>
      <protection/>
    </xf>
    <xf numFmtId="3" fontId="2" fillId="3" borderId="1" xfId="31" applyNumberFormat="1" applyFont="1" applyFill="1" applyBorder="1" applyAlignment="1">
      <alignment horizontal="right" wrapText="1"/>
      <protection/>
    </xf>
    <xf numFmtId="0" fontId="2" fillId="3" borderId="2" xfId="31" applyFont="1" applyFill="1" applyBorder="1" applyAlignment="1">
      <alignment wrapText="1"/>
      <protection/>
    </xf>
    <xf numFmtId="3" fontId="2" fillId="3" borderId="2" xfId="31" applyNumberFormat="1" applyFont="1" applyFill="1" applyBorder="1" applyAlignment="1">
      <alignment horizontal="right" wrapText="1"/>
      <protection/>
    </xf>
    <xf numFmtId="0" fontId="2" fillId="5" borderId="3" xfId="31" applyFont="1" applyFill="1" applyBorder="1" applyAlignment="1">
      <alignment horizontal="left" vertical="top" wrapText="1"/>
      <protection/>
    </xf>
    <xf numFmtId="3" fontId="2" fillId="5" borderId="3" xfId="31" applyNumberFormat="1" applyFont="1" applyFill="1" applyBorder="1" applyAlignment="1">
      <alignment horizontal="left" vertical="top" wrapText="1"/>
      <protection/>
    </xf>
    <xf numFmtId="0" fontId="2" fillId="3" borderId="3" xfId="31" applyFont="1" applyFill="1" applyBorder="1" applyAlignment="1">
      <alignment wrapText="1"/>
      <protection/>
    </xf>
    <xf numFmtId="3" fontId="2" fillId="3" borderId="3" xfId="31" applyNumberFormat="1" applyFont="1" applyFill="1" applyBorder="1" applyAlignment="1">
      <alignment horizontal="right" wrapText="1"/>
      <protection/>
    </xf>
    <xf numFmtId="3" fontId="2" fillId="3" borderId="1" xfId="47" applyNumberFormat="1" applyFont="1" applyFill="1" applyBorder="1" applyAlignment="1">
      <alignment horizontal="right" wrapText="1"/>
      <protection/>
    </xf>
    <xf numFmtId="3" fontId="2" fillId="3" borderId="2" xfId="47" applyNumberFormat="1" applyFont="1" applyFill="1" applyBorder="1" applyAlignment="1">
      <alignment horizontal="right" wrapText="1"/>
      <protection/>
    </xf>
    <xf numFmtId="3" fontId="2" fillId="3" borderId="3" xfId="47" applyNumberFormat="1" applyFont="1" applyFill="1" applyBorder="1" applyAlignment="1">
      <alignment horizontal="right" wrapText="1"/>
      <protection/>
    </xf>
    <xf numFmtId="3" fontId="2" fillId="3" borderId="1" xfId="46" applyNumberFormat="1" applyFont="1" applyFill="1" applyBorder="1" applyAlignment="1">
      <alignment horizontal="right" wrapText="1"/>
      <protection/>
    </xf>
    <xf numFmtId="3" fontId="2" fillId="3" borderId="2" xfId="46" applyNumberFormat="1" applyFont="1" applyFill="1" applyBorder="1" applyAlignment="1">
      <alignment horizontal="right" wrapText="1"/>
      <protection/>
    </xf>
    <xf numFmtId="3" fontId="2" fillId="3" borderId="3" xfId="46" applyNumberFormat="1" applyFont="1" applyFill="1" applyBorder="1" applyAlignment="1">
      <alignment horizontal="right" wrapText="1"/>
      <protection/>
    </xf>
    <xf numFmtId="3" fontId="2" fillId="3" borderId="1" xfId="38" applyNumberFormat="1" applyFont="1" applyFill="1" applyBorder="1" applyAlignment="1">
      <alignment horizontal="right" wrapText="1"/>
      <protection/>
    </xf>
    <xf numFmtId="3" fontId="2" fillId="3" borderId="2" xfId="38" applyNumberFormat="1" applyFont="1" applyFill="1" applyBorder="1" applyAlignment="1">
      <alignment horizontal="right" wrapText="1"/>
      <protection/>
    </xf>
    <xf numFmtId="3" fontId="2" fillId="3" borderId="3" xfId="38" applyNumberFormat="1" applyFont="1" applyFill="1" applyBorder="1" applyAlignment="1">
      <alignment horizontal="right" wrapText="1"/>
      <protection/>
    </xf>
    <xf numFmtId="3" fontId="2" fillId="3" borderId="1" xfId="37" applyNumberFormat="1" applyFont="1" applyFill="1" applyBorder="1" applyAlignment="1">
      <alignment horizontal="right" wrapText="1"/>
      <protection/>
    </xf>
    <xf numFmtId="3" fontId="2" fillId="3" borderId="2" xfId="37" applyNumberFormat="1" applyFont="1" applyFill="1" applyBorder="1" applyAlignment="1">
      <alignment horizontal="right" wrapText="1"/>
      <protection/>
    </xf>
    <xf numFmtId="3" fontId="2" fillId="3" borderId="3" xfId="37" applyNumberFormat="1" applyFont="1" applyFill="1" applyBorder="1" applyAlignment="1">
      <alignment horizontal="right" wrapText="1"/>
      <protection/>
    </xf>
    <xf numFmtId="168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39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2" fillId="0" borderId="0" xfId="39" applyNumberFormat="1" applyFont="1" applyFill="1" applyBorder="1" applyAlignment="1">
      <alignment wrapText="1"/>
      <protection/>
    </xf>
    <xf numFmtId="0" fontId="2" fillId="0" borderId="1" xfId="39" applyFont="1" applyFill="1" applyBorder="1" applyAlignment="1">
      <alignment wrapText="1"/>
      <protection/>
    </xf>
    <xf numFmtId="168" fontId="2" fillId="0" borderId="1" xfId="39" applyNumberFormat="1" applyFont="1" applyFill="1" applyBorder="1" applyAlignment="1">
      <alignment wrapText="1"/>
      <protection/>
    </xf>
    <xf numFmtId="3" fontId="2" fillId="0" borderId="1" xfId="39" applyNumberFormat="1" applyFont="1" applyFill="1" applyBorder="1" applyAlignment="1">
      <alignment horizontal="right" wrapText="1"/>
      <protection/>
    </xf>
    <xf numFmtId="3" fontId="2" fillId="0" borderId="0" xfId="39" applyNumberFormat="1" applyFont="1" applyFill="1" applyBorder="1" applyAlignment="1">
      <alignment horizontal="right" wrapText="1"/>
      <protection/>
    </xf>
    <xf numFmtId="3" fontId="2" fillId="0" borderId="0" xfId="39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2" fillId="0" borderId="2" xfId="36" applyFont="1" applyFill="1" applyBorder="1" applyAlignment="1">
      <alignment wrapText="1"/>
      <protection/>
    </xf>
    <xf numFmtId="168" fontId="2" fillId="0" borderId="2" xfId="36" applyNumberFormat="1" applyFont="1" applyFill="1" applyBorder="1" applyAlignment="1">
      <alignment wrapText="1"/>
      <protection/>
    </xf>
    <xf numFmtId="0" fontId="2" fillId="0" borderId="1" xfId="36" applyFont="1" applyFill="1" applyBorder="1" applyAlignment="1">
      <alignment wrapText="1"/>
      <protection/>
    </xf>
    <xf numFmtId="168" fontId="2" fillId="0" borderId="1" xfId="36" applyNumberFormat="1" applyFont="1" applyFill="1" applyBorder="1" applyAlignment="1">
      <alignment wrapText="1"/>
      <protection/>
    </xf>
    <xf numFmtId="0" fontId="2" fillId="5" borderId="3" xfId="36" applyFont="1" applyFill="1" applyBorder="1" applyAlignment="1">
      <alignment horizontal="left" vertical="top" wrapText="1"/>
      <protection/>
    </xf>
    <xf numFmtId="168" fontId="2" fillId="5" borderId="3" xfId="36" applyNumberFormat="1" applyFont="1" applyFill="1" applyBorder="1" applyAlignment="1">
      <alignment horizontal="left" vertical="top" wrapText="1"/>
      <protection/>
    </xf>
    <xf numFmtId="0" fontId="2" fillId="0" borderId="3" xfId="36" applyFont="1" applyFill="1" applyBorder="1" applyAlignment="1">
      <alignment wrapText="1"/>
      <protection/>
    </xf>
    <xf numFmtId="168" fontId="2" fillId="0" borderId="3" xfId="36" applyNumberFormat="1" applyFont="1" applyFill="1" applyBorder="1" applyAlignment="1">
      <alignment wrapText="1"/>
      <protection/>
    </xf>
    <xf numFmtId="3" fontId="2" fillId="3" borderId="1" xfId="49" applyNumberFormat="1" applyFont="1" applyFill="1" applyBorder="1" applyAlignment="1">
      <alignment horizontal="right" wrapText="1"/>
      <protection/>
    </xf>
    <xf numFmtId="3" fontId="2" fillId="3" borderId="2" xfId="49" applyNumberFormat="1" applyFont="1" applyFill="1" applyBorder="1" applyAlignment="1">
      <alignment horizontal="right" wrapText="1"/>
      <protection/>
    </xf>
    <xf numFmtId="3" fontId="2" fillId="3" borderId="3" xfId="49" applyNumberFormat="1" applyFont="1" applyFill="1" applyBorder="1" applyAlignment="1">
      <alignment horizontal="right" wrapText="1"/>
      <protection/>
    </xf>
    <xf numFmtId="3" fontId="3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3" borderId="2" xfId="41" applyFont="1" applyFill="1" applyBorder="1" applyAlignment="1">
      <alignment wrapText="1"/>
      <protection/>
    </xf>
    <xf numFmtId="3" fontId="2" fillId="3" borderId="2" xfId="41" applyNumberFormat="1" applyFont="1" applyFill="1" applyBorder="1" applyAlignment="1">
      <alignment horizontal="right" wrapText="1"/>
      <protection/>
    </xf>
    <xf numFmtId="0" fontId="2" fillId="5" borderId="3" xfId="41" applyFont="1" applyFill="1" applyBorder="1" applyAlignment="1">
      <alignment horizontal="left" vertical="top" wrapText="1"/>
      <protection/>
    </xf>
    <xf numFmtId="3" fontId="2" fillId="5" borderId="3" xfId="41" applyNumberFormat="1" applyFont="1" applyFill="1" applyBorder="1" applyAlignment="1">
      <alignment horizontal="left" vertical="top" wrapText="1"/>
      <protection/>
    </xf>
    <xf numFmtId="0" fontId="2" fillId="3" borderId="3" xfId="41" applyFont="1" applyFill="1" applyBorder="1" applyAlignment="1">
      <alignment wrapText="1"/>
      <protection/>
    </xf>
    <xf numFmtId="3" fontId="2" fillId="3" borderId="3" xfId="41" applyNumberFormat="1" applyFont="1" applyFill="1" applyBorder="1" applyAlignment="1">
      <alignment horizontal="right" wrapText="1"/>
      <protection/>
    </xf>
    <xf numFmtId="0" fontId="2" fillId="3" borderId="1" xfId="45" applyFont="1" applyFill="1" applyBorder="1" applyAlignment="1">
      <alignment wrapText="1"/>
      <protection/>
    </xf>
    <xf numFmtId="3" fontId="2" fillId="3" borderId="1" xfId="45" applyNumberFormat="1" applyFont="1" applyFill="1" applyBorder="1" applyAlignment="1">
      <alignment horizontal="right" wrapText="1"/>
      <protection/>
    </xf>
    <xf numFmtId="0" fontId="2" fillId="3" borderId="2" xfId="45" applyFont="1" applyFill="1" applyBorder="1" applyAlignment="1">
      <alignment wrapText="1"/>
      <protection/>
    </xf>
    <xf numFmtId="3" fontId="2" fillId="3" borderId="2" xfId="45" applyNumberFormat="1" applyFont="1" applyFill="1" applyBorder="1" applyAlignment="1">
      <alignment horizontal="right" wrapText="1"/>
      <protection/>
    </xf>
    <xf numFmtId="0" fontId="2" fillId="5" borderId="3" xfId="45" applyFont="1" applyFill="1" applyBorder="1" applyAlignment="1">
      <alignment horizontal="left" vertical="top" wrapText="1"/>
      <protection/>
    </xf>
    <xf numFmtId="3" fontId="2" fillId="5" borderId="3" xfId="45" applyNumberFormat="1" applyFont="1" applyFill="1" applyBorder="1" applyAlignment="1">
      <alignment horizontal="left" vertical="top" wrapText="1"/>
      <protection/>
    </xf>
    <xf numFmtId="0" fontId="2" fillId="3" borderId="3" xfId="45" applyFont="1" applyFill="1" applyBorder="1" applyAlignment="1">
      <alignment wrapText="1"/>
      <protection/>
    </xf>
    <xf numFmtId="3" fontId="2" fillId="3" borderId="3" xfId="45" applyNumberFormat="1" applyFont="1" applyFill="1" applyBorder="1" applyAlignment="1">
      <alignment horizontal="right" wrapText="1"/>
      <protection/>
    </xf>
    <xf numFmtId="0" fontId="2" fillId="3" borderId="4" xfId="45" applyFont="1" applyFill="1" applyBorder="1" applyAlignment="1">
      <alignment wrapText="1"/>
      <protection/>
    </xf>
    <xf numFmtId="3" fontId="2" fillId="3" borderId="4" xfId="45" applyNumberFormat="1" applyFont="1" applyFill="1" applyBorder="1" applyAlignment="1">
      <alignment horizontal="right" wrapText="1"/>
      <protection/>
    </xf>
    <xf numFmtId="0" fontId="2" fillId="3" borderId="1" xfId="44" applyFont="1" applyFill="1" applyBorder="1" applyAlignment="1">
      <alignment wrapText="1"/>
      <protection/>
    </xf>
    <xf numFmtId="3" fontId="2" fillId="3" borderId="1" xfId="44" applyNumberFormat="1" applyFont="1" applyFill="1" applyBorder="1" applyAlignment="1">
      <alignment horizontal="right" wrapText="1"/>
      <protection/>
    </xf>
    <xf numFmtId="0" fontId="2" fillId="3" borderId="2" xfId="44" applyFont="1" applyFill="1" applyBorder="1" applyAlignment="1">
      <alignment wrapText="1"/>
      <protection/>
    </xf>
    <xf numFmtId="3" fontId="2" fillId="3" borderId="2" xfId="44" applyNumberFormat="1" applyFont="1" applyFill="1" applyBorder="1" applyAlignment="1">
      <alignment horizontal="right" wrapText="1"/>
      <protection/>
    </xf>
    <xf numFmtId="0" fontId="2" fillId="5" borderId="3" xfId="44" applyFont="1" applyFill="1" applyBorder="1" applyAlignment="1">
      <alignment horizontal="left" vertical="top" wrapText="1"/>
      <protection/>
    </xf>
    <xf numFmtId="3" fontId="2" fillId="5" borderId="3" xfId="44" applyNumberFormat="1" applyFont="1" applyFill="1" applyBorder="1" applyAlignment="1">
      <alignment horizontal="left" vertical="top" wrapText="1"/>
      <protection/>
    </xf>
    <xf numFmtId="0" fontId="2" fillId="3" borderId="3" xfId="44" applyFont="1" applyFill="1" applyBorder="1" applyAlignment="1">
      <alignment wrapText="1"/>
      <protection/>
    </xf>
    <xf numFmtId="3" fontId="2" fillId="3" borderId="3" xfId="44" applyNumberFormat="1" applyFont="1" applyFill="1" applyBorder="1" applyAlignment="1">
      <alignment horizontal="right" wrapText="1"/>
      <protection/>
    </xf>
    <xf numFmtId="0" fontId="2" fillId="3" borderId="4" xfId="44" applyFont="1" applyFill="1" applyBorder="1" applyAlignment="1">
      <alignment wrapText="1"/>
      <protection/>
    </xf>
    <xf numFmtId="3" fontId="2" fillId="3" borderId="4" xfId="44" applyNumberFormat="1" applyFont="1" applyFill="1" applyBorder="1" applyAlignment="1">
      <alignment horizontal="right" wrapText="1"/>
      <protection/>
    </xf>
    <xf numFmtId="0" fontId="2" fillId="3" borderId="1" xfId="43" applyFont="1" applyFill="1" applyBorder="1" applyAlignment="1">
      <alignment wrapText="1"/>
      <protection/>
    </xf>
    <xf numFmtId="3" fontId="2" fillId="3" borderId="1" xfId="43" applyNumberFormat="1" applyFont="1" applyFill="1" applyBorder="1" applyAlignment="1">
      <alignment horizontal="right" wrapText="1"/>
      <protection/>
    </xf>
    <xf numFmtId="0" fontId="2" fillId="3" borderId="2" xfId="43" applyFont="1" applyFill="1" applyBorder="1" applyAlignment="1">
      <alignment wrapText="1"/>
      <protection/>
    </xf>
    <xf numFmtId="3" fontId="2" fillId="3" borderId="2" xfId="43" applyNumberFormat="1" applyFont="1" applyFill="1" applyBorder="1" applyAlignment="1">
      <alignment horizontal="right" wrapText="1"/>
      <protection/>
    </xf>
    <xf numFmtId="0" fontId="2" fillId="5" borderId="3" xfId="43" applyFont="1" applyFill="1" applyBorder="1" applyAlignment="1">
      <alignment horizontal="left" vertical="top" wrapText="1"/>
      <protection/>
    </xf>
    <xf numFmtId="3" fontId="2" fillId="5" borderId="3" xfId="43" applyNumberFormat="1" applyFont="1" applyFill="1" applyBorder="1" applyAlignment="1">
      <alignment horizontal="left" vertical="top" wrapText="1"/>
      <protection/>
    </xf>
    <xf numFmtId="0" fontId="2" fillId="3" borderId="3" xfId="43" applyFont="1" applyFill="1" applyBorder="1" applyAlignment="1">
      <alignment wrapText="1"/>
      <protection/>
    </xf>
    <xf numFmtId="3" fontId="2" fillId="3" borderId="3" xfId="43" applyNumberFormat="1" applyFont="1" applyFill="1" applyBorder="1" applyAlignment="1">
      <alignment horizontal="right" wrapText="1"/>
      <protection/>
    </xf>
    <xf numFmtId="0" fontId="2" fillId="3" borderId="4" xfId="43" applyFont="1" applyFill="1" applyBorder="1" applyAlignment="1">
      <alignment wrapText="1"/>
      <protection/>
    </xf>
    <xf numFmtId="3" fontId="2" fillId="3" borderId="4" xfId="43" applyNumberFormat="1" applyFont="1" applyFill="1" applyBorder="1" applyAlignment="1">
      <alignment horizontal="right" wrapText="1"/>
      <protection/>
    </xf>
    <xf numFmtId="0" fontId="2" fillId="3" borderId="1" xfId="42" applyFont="1" applyFill="1" applyBorder="1" applyAlignment="1">
      <alignment wrapText="1"/>
      <protection/>
    </xf>
    <xf numFmtId="3" fontId="2" fillId="3" borderId="1" xfId="42" applyNumberFormat="1" applyFont="1" applyFill="1" applyBorder="1" applyAlignment="1">
      <alignment horizontal="right" wrapText="1"/>
      <protection/>
    </xf>
    <xf numFmtId="0" fontId="2" fillId="3" borderId="2" xfId="42" applyFont="1" applyFill="1" applyBorder="1" applyAlignment="1">
      <alignment wrapText="1"/>
      <protection/>
    </xf>
    <xf numFmtId="3" fontId="2" fillId="3" borderId="2" xfId="42" applyNumberFormat="1" applyFont="1" applyFill="1" applyBorder="1" applyAlignment="1">
      <alignment horizontal="right" wrapText="1"/>
      <protection/>
    </xf>
    <xf numFmtId="0" fontId="2" fillId="5" borderId="3" xfId="42" applyFont="1" applyFill="1" applyBorder="1" applyAlignment="1">
      <alignment horizontal="left" vertical="top" wrapText="1"/>
      <protection/>
    </xf>
    <xf numFmtId="3" fontId="2" fillId="5" borderId="3" xfId="42" applyNumberFormat="1" applyFont="1" applyFill="1" applyBorder="1" applyAlignment="1">
      <alignment horizontal="left" vertical="top" wrapText="1"/>
      <protection/>
    </xf>
    <xf numFmtId="0" fontId="2" fillId="3" borderId="3" xfId="42" applyFont="1" applyFill="1" applyBorder="1" applyAlignment="1">
      <alignment wrapText="1"/>
      <protection/>
    </xf>
    <xf numFmtId="3" fontId="2" fillId="3" borderId="3" xfId="42" applyNumberFormat="1" applyFont="1" applyFill="1" applyBorder="1" applyAlignment="1">
      <alignment horizontal="right" wrapText="1"/>
      <protection/>
    </xf>
    <xf numFmtId="0" fontId="2" fillId="3" borderId="1" xfId="40" applyFont="1" applyFill="1" applyBorder="1" applyAlignment="1">
      <alignment wrapText="1"/>
      <protection/>
    </xf>
    <xf numFmtId="3" fontId="2" fillId="3" borderId="1" xfId="40" applyNumberFormat="1" applyFont="1" applyFill="1" applyBorder="1" applyAlignment="1">
      <alignment horizontal="right" wrapText="1"/>
      <protection/>
    </xf>
    <xf numFmtId="0" fontId="2" fillId="3" borderId="2" xfId="40" applyFont="1" applyFill="1" applyBorder="1" applyAlignment="1">
      <alignment wrapText="1"/>
      <protection/>
    </xf>
    <xf numFmtId="3" fontId="2" fillId="3" borderId="2" xfId="40" applyNumberFormat="1" applyFont="1" applyFill="1" applyBorder="1" applyAlignment="1">
      <alignment horizontal="right" wrapText="1"/>
      <protection/>
    </xf>
    <xf numFmtId="0" fontId="2" fillId="5" borderId="3" xfId="40" applyFont="1" applyFill="1" applyBorder="1" applyAlignment="1">
      <alignment horizontal="left" vertical="top" wrapText="1"/>
      <protection/>
    </xf>
    <xf numFmtId="3" fontId="2" fillId="5" borderId="3" xfId="40" applyNumberFormat="1" applyFont="1" applyFill="1" applyBorder="1" applyAlignment="1">
      <alignment horizontal="left" vertical="top" wrapText="1"/>
      <protection/>
    </xf>
    <xf numFmtId="0" fontId="2" fillId="3" borderId="3" xfId="40" applyFont="1" applyFill="1" applyBorder="1" applyAlignment="1">
      <alignment wrapText="1"/>
      <protection/>
    </xf>
    <xf numFmtId="3" fontId="2" fillId="3" borderId="3" xfId="40" applyNumberFormat="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13" fillId="2" borderId="0" xfId="0" applyFont="1" applyFill="1" applyAlignment="1">
      <alignment/>
    </xf>
    <xf numFmtId="0" fontId="5" fillId="2" borderId="2" xfId="15" applyFill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3" fontId="2" fillId="5" borderId="3" xfId="36" applyNumberFormat="1" applyFont="1" applyFill="1" applyBorder="1" applyAlignment="1">
      <alignment horizontal="left" vertical="top" wrapText="1"/>
      <protection/>
    </xf>
    <xf numFmtId="3" fontId="2" fillId="0" borderId="1" xfId="36" applyNumberFormat="1" applyFont="1" applyFill="1" applyBorder="1" applyAlignment="1">
      <alignment horizontal="right" wrapText="1"/>
      <protection/>
    </xf>
    <xf numFmtId="3" fontId="2" fillId="0" borderId="1" xfId="36" applyNumberFormat="1" applyFont="1" applyBorder="1">
      <alignment/>
      <protection/>
    </xf>
    <xf numFmtId="3" fontId="2" fillId="0" borderId="2" xfId="36" applyNumberFormat="1" applyFont="1" applyFill="1" applyBorder="1" applyAlignment="1">
      <alignment horizontal="right" wrapText="1"/>
      <protection/>
    </xf>
    <xf numFmtId="3" fontId="2" fillId="0" borderId="3" xfId="36" applyNumberFormat="1" applyFont="1" applyFill="1" applyBorder="1" applyAlignment="1">
      <alignment horizontal="right" wrapText="1"/>
      <protection/>
    </xf>
    <xf numFmtId="3" fontId="2" fillId="0" borderId="2" xfId="36" applyNumberFormat="1" applyFont="1" applyBorder="1">
      <alignment/>
      <protection/>
    </xf>
    <xf numFmtId="0" fontId="3" fillId="0" borderId="0" xfId="0" applyFont="1" applyAlignment="1">
      <alignment horizontal="left" vertical="top" wrapText="1"/>
    </xf>
    <xf numFmtId="0" fontId="2" fillId="3" borderId="1" xfId="25" applyFont="1" applyFill="1" applyBorder="1" applyAlignment="1">
      <alignment wrapText="1"/>
      <protection/>
    </xf>
    <xf numFmtId="3" fontId="2" fillId="3" borderId="1" xfId="25" applyNumberFormat="1" applyFont="1" applyFill="1" applyBorder="1" applyAlignment="1">
      <alignment horizontal="right" wrapText="1"/>
      <protection/>
    </xf>
    <xf numFmtId="0" fontId="2" fillId="3" borderId="2" xfId="25" applyFont="1" applyFill="1" applyBorder="1" applyAlignment="1">
      <alignment wrapText="1"/>
      <protection/>
    </xf>
    <xf numFmtId="3" fontId="2" fillId="3" borderId="2" xfId="25" applyNumberFormat="1" applyFont="1" applyFill="1" applyBorder="1" applyAlignment="1">
      <alignment horizontal="right" wrapText="1"/>
      <protection/>
    </xf>
    <xf numFmtId="0" fontId="2" fillId="5" borderId="3" xfId="25" applyFont="1" applyFill="1" applyBorder="1" applyAlignment="1">
      <alignment horizontal="left" vertical="top" wrapText="1"/>
      <protection/>
    </xf>
    <xf numFmtId="3" fontId="2" fillId="5" borderId="3" xfId="25" applyNumberFormat="1" applyFont="1" applyFill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/>
    </xf>
    <xf numFmtId="0" fontId="2" fillId="3" borderId="3" xfId="25" applyFont="1" applyFill="1" applyBorder="1" applyAlignment="1">
      <alignment wrapText="1"/>
      <protection/>
    </xf>
    <xf numFmtId="3" fontId="2" fillId="3" borderId="3" xfId="25" applyNumberFormat="1" applyFont="1" applyFill="1" applyBorder="1" applyAlignment="1">
      <alignment horizontal="right" wrapText="1"/>
      <protection/>
    </xf>
    <xf numFmtId="0" fontId="2" fillId="3" borderId="4" xfId="25" applyFont="1" applyFill="1" applyBorder="1" applyAlignment="1">
      <alignment wrapText="1"/>
      <protection/>
    </xf>
    <xf numFmtId="3" fontId="2" fillId="3" borderId="4" xfId="25" applyNumberFormat="1" applyFont="1" applyFill="1" applyBorder="1" applyAlignment="1">
      <alignment horizontal="right" wrapText="1"/>
      <protection/>
    </xf>
    <xf numFmtId="0" fontId="2" fillId="3" borderId="1" xfId="24" applyFont="1" applyFill="1" applyBorder="1" applyAlignment="1">
      <alignment wrapText="1"/>
      <protection/>
    </xf>
    <xf numFmtId="3" fontId="2" fillId="3" borderId="1" xfId="24" applyNumberFormat="1" applyFont="1" applyFill="1" applyBorder="1" applyAlignment="1">
      <alignment horizontal="right" wrapText="1"/>
      <protection/>
    </xf>
    <xf numFmtId="0" fontId="2" fillId="3" borderId="2" xfId="24" applyFont="1" applyFill="1" applyBorder="1" applyAlignment="1">
      <alignment wrapText="1"/>
      <protection/>
    </xf>
    <xf numFmtId="3" fontId="2" fillId="3" borderId="2" xfId="24" applyNumberFormat="1" applyFont="1" applyFill="1" applyBorder="1" applyAlignment="1">
      <alignment horizontal="right" wrapText="1"/>
      <protection/>
    </xf>
    <xf numFmtId="0" fontId="2" fillId="5" borderId="3" xfId="24" applyFont="1" applyFill="1" applyBorder="1" applyAlignment="1">
      <alignment horizontal="left" vertical="top" wrapText="1"/>
      <protection/>
    </xf>
    <xf numFmtId="3" fontId="2" fillId="5" borderId="3" xfId="24" applyNumberFormat="1" applyFont="1" applyFill="1" applyBorder="1" applyAlignment="1">
      <alignment horizontal="left" vertical="top" wrapText="1"/>
      <protection/>
    </xf>
    <xf numFmtId="0" fontId="2" fillId="3" borderId="3" xfId="24" applyFont="1" applyFill="1" applyBorder="1" applyAlignment="1">
      <alignment wrapText="1"/>
      <protection/>
    </xf>
    <xf numFmtId="3" fontId="2" fillId="3" borderId="3" xfId="24" applyNumberFormat="1" applyFont="1" applyFill="1" applyBorder="1" applyAlignment="1">
      <alignment horizontal="right" wrapText="1"/>
      <protection/>
    </xf>
    <xf numFmtId="0" fontId="2" fillId="3" borderId="4" xfId="24" applyFont="1" applyFill="1" applyBorder="1" applyAlignment="1">
      <alignment wrapText="1"/>
      <protection/>
    </xf>
    <xf numFmtId="3" fontId="2" fillId="3" borderId="4" xfId="24" applyNumberFormat="1" applyFont="1" applyFill="1" applyBorder="1" applyAlignment="1">
      <alignment horizontal="right" wrapText="1"/>
      <protection/>
    </xf>
    <xf numFmtId="0" fontId="2" fillId="3" borderId="1" xfId="27" applyFont="1" applyFill="1" applyBorder="1" applyAlignment="1">
      <alignment wrapText="1"/>
      <protection/>
    </xf>
    <xf numFmtId="3" fontId="2" fillId="3" borderId="1" xfId="27" applyNumberFormat="1" applyFont="1" applyFill="1" applyBorder="1" applyAlignment="1">
      <alignment horizontal="right" wrapText="1"/>
      <protection/>
    </xf>
    <xf numFmtId="0" fontId="2" fillId="3" borderId="2" xfId="27" applyFont="1" applyFill="1" applyBorder="1" applyAlignment="1">
      <alignment wrapText="1"/>
      <protection/>
    </xf>
    <xf numFmtId="3" fontId="2" fillId="3" borderId="2" xfId="27" applyNumberFormat="1" applyFont="1" applyFill="1" applyBorder="1" applyAlignment="1">
      <alignment horizontal="right" wrapText="1"/>
      <protection/>
    </xf>
    <xf numFmtId="0" fontId="2" fillId="5" borderId="3" xfId="27" applyFont="1" applyFill="1" applyBorder="1" applyAlignment="1">
      <alignment horizontal="left" vertical="top" wrapText="1"/>
      <protection/>
    </xf>
    <xf numFmtId="3" fontId="2" fillId="5" borderId="3" xfId="27" applyNumberFormat="1" applyFont="1" applyFill="1" applyBorder="1" applyAlignment="1">
      <alignment horizontal="left" vertical="top" wrapText="1"/>
      <protection/>
    </xf>
    <xf numFmtId="0" fontId="2" fillId="3" borderId="3" xfId="27" applyFont="1" applyFill="1" applyBorder="1" applyAlignment="1">
      <alignment wrapText="1"/>
      <protection/>
    </xf>
    <xf numFmtId="3" fontId="2" fillId="3" borderId="3" xfId="27" applyNumberFormat="1" applyFont="1" applyFill="1" applyBorder="1" applyAlignment="1">
      <alignment horizontal="right" wrapText="1"/>
      <protection/>
    </xf>
    <xf numFmtId="0" fontId="2" fillId="3" borderId="4" xfId="27" applyFont="1" applyFill="1" applyBorder="1" applyAlignment="1">
      <alignment wrapText="1"/>
      <protection/>
    </xf>
    <xf numFmtId="3" fontId="2" fillId="3" borderId="4" xfId="27" applyNumberFormat="1" applyFont="1" applyFill="1" applyBorder="1" applyAlignment="1">
      <alignment horizontal="right" wrapText="1"/>
      <protection/>
    </xf>
    <xf numFmtId="0" fontId="2" fillId="3" borderId="1" xfId="23" applyFont="1" applyFill="1" applyBorder="1" applyAlignment="1">
      <alignment wrapText="1"/>
      <protection/>
    </xf>
    <xf numFmtId="3" fontId="2" fillId="3" borderId="1" xfId="23" applyNumberFormat="1" applyFont="1" applyFill="1" applyBorder="1" applyAlignment="1">
      <alignment horizontal="right" wrapText="1"/>
      <protection/>
    </xf>
    <xf numFmtId="0" fontId="2" fillId="3" borderId="2" xfId="23" applyFont="1" applyFill="1" applyBorder="1" applyAlignment="1">
      <alignment wrapText="1"/>
      <protection/>
    </xf>
    <xf numFmtId="3" fontId="2" fillId="3" borderId="2" xfId="23" applyNumberFormat="1" applyFont="1" applyFill="1" applyBorder="1" applyAlignment="1">
      <alignment horizontal="right" wrapText="1"/>
      <protection/>
    </xf>
    <xf numFmtId="0" fontId="2" fillId="5" borderId="3" xfId="23" applyFont="1" applyFill="1" applyBorder="1" applyAlignment="1">
      <alignment horizontal="left" vertical="top" wrapText="1"/>
      <protection/>
    </xf>
    <xf numFmtId="3" fontId="2" fillId="5" borderId="3" xfId="23" applyNumberFormat="1" applyFont="1" applyFill="1" applyBorder="1" applyAlignment="1">
      <alignment horizontal="left" vertical="top" wrapText="1"/>
      <protection/>
    </xf>
    <xf numFmtId="0" fontId="2" fillId="3" borderId="3" xfId="23" applyFont="1" applyFill="1" applyBorder="1" applyAlignment="1">
      <alignment wrapText="1"/>
      <protection/>
    </xf>
    <xf numFmtId="3" fontId="2" fillId="3" borderId="3" xfId="23" applyNumberFormat="1" applyFont="1" applyFill="1" applyBorder="1" applyAlignment="1">
      <alignment horizontal="right" wrapText="1"/>
      <protection/>
    </xf>
    <xf numFmtId="0" fontId="2" fillId="3" borderId="4" xfId="23" applyFont="1" applyFill="1" applyBorder="1" applyAlignment="1">
      <alignment wrapText="1"/>
      <protection/>
    </xf>
    <xf numFmtId="3" fontId="2" fillId="3" borderId="4" xfId="23" applyNumberFormat="1" applyFont="1" applyFill="1" applyBorder="1" applyAlignment="1">
      <alignment horizontal="right" wrapText="1"/>
      <protection/>
    </xf>
    <xf numFmtId="0" fontId="2" fillId="3" borderId="1" xfId="26" applyFont="1" applyFill="1" applyBorder="1" applyAlignment="1">
      <alignment wrapText="1"/>
      <protection/>
    </xf>
    <xf numFmtId="3" fontId="2" fillId="3" borderId="1" xfId="26" applyNumberFormat="1" applyFont="1" applyFill="1" applyBorder="1" applyAlignment="1">
      <alignment horizontal="right" wrapText="1"/>
      <protection/>
    </xf>
    <xf numFmtId="0" fontId="2" fillId="3" borderId="2" xfId="26" applyFont="1" applyFill="1" applyBorder="1" applyAlignment="1">
      <alignment wrapText="1"/>
      <protection/>
    </xf>
    <xf numFmtId="3" fontId="2" fillId="3" borderId="2" xfId="26" applyNumberFormat="1" applyFont="1" applyFill="1" applyBorder="1" applyAlignment="1">
      <alignment horizontal="right" wrapText="1"/>
      <protection/>
    </xf>
    <xf numFmtId="0" fontId="2" fillId="5" borderId="3" xfId="26" applyFont="1" applyFill="1" applyBorder="1" applyAlignment="1">
      <alignment horizontal="left" vertical="top" wrapText="1"/>
      <protection/>
    </xf>
    <xf numFmtId="3" fontId="2" fillId="5" borderId="3" xfId="26" applyNumberFormat="1" applyFont="1" applyFill="1" applyBorder="1" applyAlignment="1">
      <alignment horizontal="left" vertical="top" wrapText="1"/>
      <protection/>
    </xf>
    <xf numFmtId="0" fontId="2" fillId="3" borderId="3" xfId="26" applyFont="1" applyFill="1" applyBorder="1" applyAlignment="1">
      <alignment wrapText="1"/>
      <protection/>
    </xf>
    <xf numFmtId="3" fontId="2" fillId="3" borderId="3" xfId="26" applyNumberFormat="1" applyFont="1" applyFill="1" applyBorder="1" applyAlignment="1">
      <alignment horizontal="right" wrapText="1"/>
      <protection/>
    </xf>
    <xf numFmtId="0" fontId="2" fillId="3" borderId="0" xfId="26" applyFont="1" applyFill="1" applyBorder="1" applyAlignment="1">
      <alignment wrapText="1"/>
      <protection/>
    </xf>
    <xf numFmtId="3" fontId="2" fillId="3" borderId="0" xfId="26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6" borderId="0" xfId="26" applyNumberFormat="1" applyFont="1" applyFill="1" applyBorder="1" applyAlignment="1">
      <alignment horizontal="left" vertical="top" wrapText="1"/>
      <protection/>
    </xf>
    <xf numFmtId="3" fontId="3" fillId="5" borderId="3" xfId="26" applyNumberFormat="1" applyFont="1" applyFill="1" applyBorder="1" applyAlignment="1">
      <alignment horizontal="left" vertical="top" wrapText="1"/>
      <protection/>
    </xf>
    <xf numFmtId="0" fontId="2" fillId="3" borderId="4" xfId="26" applyFont="1" applyFill="1" applyBorder="1" applyAlignment="1">
      <alignment wrapText="1"/>
      <protection/>
    </xf>
    <xf numFmtId="3" fontId="2" fillId="3" borderId="4" xfId="26" applyNumberFormat="1" applyFont="1" applyFill="1" applyBorder="1" applyAlignment="1">
      <alignment horizontal="right" wrapText="1"/>
      <protection/>
    </xf>
    <xf numFmtId="0" fontId="2" fillId="3" borderId="1" xfId="21" applyFont="1" applyFill="1" applyBorder="1" applyAlignment="1">
      <alignment wrapText="1"/>
      <protection/>
    </xf>
    <xf numFmtId="3" fontId="2" fillId="3" borderId="1" xfId="21" applyNumberFormat="1" applyFont="1" applyFill="1" applyBorder="1" applyAlignment="1">
      <alignment horizontal="right" wrapText="1"/>
      <protection/>
    </xf>
    <xf numFmtId="0" fontId="2" fillId="3" borderId="2" xfId="21" applyFont="1" applyFill="1" applyBorder="1" applyAlignment="1">
      <alignment wrapText="1"/>
      <protection/>
    </xf>
    <xf numFmtId="3" fontId="2" fillId="3" borderId="2" xfId="21" applyNumberFormat="1" applyFont="1" applyFill="1" applyBorder="1" applyAlignment="1">
      <alignment horizontal="right" wrapText="1"/>
      <protection/>
    </xf>
    <xf numFmtId="0" fontId="2" fillId="5" borderId="3" xfId="21" applyFont="1" applyFill="1" applyBorder="1" applyAlignment="1">
      <alignment horizontal="left" vertical="top" wrapText="1"/>
      <protection/>
    </xf>
    <xf numFmtId="3" fontId="2" fillId="5" borderId="3" xfId="21" applyNumberFormat="1" applyFont="1" applyFill="1" applyBorder="1" applyAlignment="1">
      <alignment horizontal="left" vertical="top" wrapText="1"/>
      <protection/>
    </xf>
    <xf numFmtId="0" fontId="2" fillId="3" borderId="3" xfId="21" applyFont="1" applyFill="1" applyBorder="1" applyAlignment="1">
      <alignment wrapText="1"/>
      <protection/>
    </xf>
    <xf numFmtId="3" fontId="2" fillId="3" borderId="3" xfId="21" applyNumberFormat="1" applyFont="1" applyFill="1" applyBorder="1" applyAlignment="1">
      <alignment horizontal="right" wrapText="1"/>
      <protection/>
    </xf>
    <xf numFmtId="0" fontId="2" fillId="3" borderId="4" xfId="21" applyFont="1" applyFill="1" applyBorder="1" applyAlignment="1">
      <alignment wrapText="1"/>
      <protection/>
    </xf>
    <xf numFmtId="3" fontId="2" fillId="3" borderId="4" xfId="21" applyNumberFormat="1" applyFont="1" applyFill="1" applyBorder="1" applyAlignment="1">
      <alignment horizontal="right" wrapText="1"/>
      <protection/>
    </xf>
    <xf numFmtId="0" fontId="2" fillId="3" borderId="0" xfId="25" applyFont="1" applyFill="1" applyBorder="1" applyAlignment="1">
      <alignment wrapText="1"/>
      <protection/>
    </xf>
    <xf numFmtId="3" fontId="2" fillId="3" borderId="0" xfId="25" applyNumberFormat="1" applyFont="1" applyFill="1" applyBorder="1" applyAlignment="1">
      <alignment horizontal="right" wrapText="1"/>
      <protection/>
    </xf>
    <xf numFmtId="3" fontId="2" fillId="3" borderId="0" xfId="24" applyNumberFormat="1" applyFont="1" applyFill="1" applyBorder="1" applyAlignment="1">
      <alignment horizontal="right" wrapText="1"/>
      <protection/>
    </xf>
    <xf numFmtId="0" fontId="2" fillId="3" borderId="0" xfId="27" applyFont="1" applyFill="1" applyBorder="1" applyAlignment="1">
      <alignment wrapText="1"/>
      <protection/>
    </xf>
    <xf numFmtId="3" fontId="2" fillId="3" borderId="0" xfId="27" applyNumberFormat="1" applyFont="1" applyFill="1" applyBorder="1" applyAlignment="1">
      <alignment horizontal="right" wrapText="1"/>
      <protection/>
    </xf>
    <xf numFmtId="0" fontId="2" fillId="3" borderId="0" xfId="23" applyFont="1" applyFill="1" applyBorder="1" applyAlignment="1">
      <alignment wrapText="1"/>
      <protection/>
    </xf>
    <xf numFmtId="3" fontId="2" fillId="3" borderId="0" xfId="23" applyNumberFormat="1" applyFont="1" applyFill="1" applyBorder="1" applyAlignment="1">
      <alignment horizontal="right" wrapText="1"/>
      <protection/>
    </xf>
    <xf numFmtId="0" fontId="2" fillId="3" borderId="0" xfId="21" applyFont="1" applyFill="1" applyBorder="1" applyAlignment="1">
      <alignment wrapText="1"/>
      <protection/>
    </xf>
    <xf numFmtId="3" fontId="2" fillId="3" borderId="0" xfId="21" applyNumberFormat="1" applyFont="1" applyFill="1" applyBorder="1" applyAlignment="1">
      <alignment horizontal="right" wrapText="1"/>
      <protection/>
    </xf>
    <xf numFmtId="3" fontId="2" fillId="3" borderId="0" xfId="21" applyNumberFormat="1" applyFont="1" applyFill="1" applyBorder="1" applyAlignment="1">
      <alignment wrapText="1"/>
      <protection/>
    </xf>
    <xf numFmtId="3" fontId="2" fillId="3" borderId="1" xfId="21" applyNumberFormat="1" applyFont="1" applyFill="1" applyBorder="1" applyAlignment="1">
      <alignment wrapText="1"/>
      <protection/>
    </xf>
    <xf numFmtId="0" fontId="3" fillId="5" borderId="3" xfId="21" applyFont="1" applyFill="1" applyBorder="1" applyAlignment="1">
      <alignment horizontal="left" vertical="top" wrapText="1"/>
      <protection/>
    </xf>
    <xf numFmtId="3" fontId="3" fillId="5" borderId="3" xfId="21" applyNumberFormat="1" applyFont="1" applyFill="1" applyBorder="1" applyAlignment="1">
      <alignment horizontal="left" vertical="top" wrapText="1"/>
      <protection/>
    </xf>
    <xf numFmtId="3" fontId="2" fillId="3" borderId="0" xfId="23" applyNumberFormat="1" applyFont="1" applyFill="1" applyBorder="1" applyAlignment="1">
      <alignment wrapText="1"/>
      <protection/>
    </xf>
    <xf numFmtId="3" fontId="2" fillId="3" borderId="1" xfId="23" applyNumberFormat="1" applyFont="1" applyFill="1" applyBorder="1" applyAlignment="1">
      <alignment wrapText="1"/>
      <protection/>
    </xf>
    <xf numFmtId="0" fontId="3" fillId="5" borderId="3" xfId="23" applyFont="1" applyFill="1" applyBorder="1" applyAlignment="1">
      <alignment horizontal="left" vertical="top" wrapText="1"/>
      <protection/>
    </xf>
    <xf numFmtId="3" fontId="3" fillId="5" borderId="3" xfId="23" applyNumberFormat="1" applyFont="1" applyFill="1" applyBorder="1" applyAlignment="1">
      <alignment horizontal="left" vertical="top" wrapText="1"/>
      <protection/>
    </xf>
    <xf numFmtId="3" fontId="2" fillId="3" borderId="0" xfId="26" applyNumberFormat="1" applyFont="1" applyFill="1" applyBorder="1" applyAlignment="1">
      <alignment wrapText="1"/>
      <protection/>
    </xf>
    <xf numFmtId="3" fontId="2" fillId="3" borderId="1" xfId="26" applyNumberFormat="1" applyFont="1" applyFill="1" applyBorder="1" applyAlignment="1">
      <alignment wrapText="1"/>
      <protection/>
    </xf>
    <xf numFmtId="0" fontId="3" fillId="5" borderId="3" xfId="26" applyFont="1" applyFill="1" applyBorder="1" applyAlignment="1">
      <alignment horizontal="left" vertical="top" wrapText="1"/>
      <protection/>
    </xf>
    <xf numFmtId="3" fontId="2" fillId="3" borderId="1" xfId="24" applyNumberFormat="1" applyFont="1" applyFill="1" applyBorder="1" applyAlignment="1">
      <alignment wrapText="1"/>
      <protection/>
    </xf>
    <xf numFmtId="0" fontId="3" fillId="5" borderId="3" xfId="24" applyFont="1" applyFill="1" applyBorder="1" applyAlignment="1">
      <alignment horizontal="left" vertical="top" wrapText="1"/>
      <protection/>
    </xf>
    <xf numFmtId="3" fontId="3" fillId="5" borderId="3" xfId="24" applyNumberFormat="1" applyFont="1" applyFill="1" applyBorder="1" applyAlignment="1">
      <alignment horizontal="left" vertical="top" wrapText="1"/>
      <protection/>
    </xf>
    <xf numFmtId="3" fontId="2" fillId="3" borderId="0" xfId="25" applyNumberFormat="1" applyFont="1" applyFill="1" applyBorder="1" applyAlignment="1">
      <alignment wrapText="1"/>
      <protection/>
    </xf>
    <xf numFmtId="3" fontId="2" fillId="3" borderId="1" xfId="25" applyNumberFormat="1" applyFont="1" applyFill="1" applyBorder="1" applyAlignment="1">
      <alignment wrapText="1"/>
      <protection/>
    </xf>
    <xf numFmtId="0" fontId="3" fillId="5" borderId="3" xfId="25" applyFont="1" applyFill="1" applyBorder="1" applyAlignment="1">
      <alignment horizontal="left" vertical="top" wrapText="1"/>
      <protection/>
    </xf>
    <xf numFmtId="3" fontId="3" fillId="5" borderId="3" xfId="25" applyNumberFormat="1" applyFont="1" applyFill="1" applyBorder="1" applyAlignment="1">
      <alignment horizontal="left" vertical="top" wrapText="1"/>
      <protection/>
    </xf>
    <xf numFmtId="3" fontId="2" fillId="3" borderId="0" xfId="27" applyNumberFormat="1" applyFont="1" applyFill="1" applyBorder="1" applyAlignment="1">
      <alignment wrapText="1"/>
      <protection/>
    </xf>
    <xf numFmtId="3" fontId="2" fillId="3" borderId="1" xfId="27" applyNumberFormat="1" applyFont="1" applyFill="1" applyBorder="1" applyAlignment="1">
      <alignment wrapText="1"/>
      <protection/>
    </xf>
    <xf numFmtId="0" fontId="3" fillId="5" borderId="3" xfId="27" applyFont="1" applyFill="1" applyBorder="1" applyAlignment="1">
      <alignment horizontal="left" vertical="top" wrapText="1"/>
      <protection/>
    </xf>
    <xf numFmtId="3" fontId="3" fillId="5" borderId="3" xfId="27" applyNumberFormat="1" applyFont="1" applyFill="1" applyBorder="1" applyAlignment="1">
      <alignment horizontal="left" vertical="top" wrapText="1"/>
      <protection/>
    </xf>
    <xf numFmtId="0" fontId="2" fillId="3" borderId="1" xfId="28" applyFont="1" applyFill="1" applyBorder="1" applyAlignment="1">
      <alignment wrapText="1"/>
      <protection/>
    </xf>
    <xf numFmtId="3" fontId="2" fillId="3" borderId="1" xfId="28" applyNumberFormat="1" applyFont="1" applyFill="1" applyBorder="1" applyAlignment="1">
      <alignment horizontal="right" wrapText="1"/>
      <protection/>
    </xf>
    <xf numFmtId="0" fontId="2" fillId="3" borderId="2" xfId="28" applyFont="1" applyFill="1" applyBorder="1" applyAlignment="1">
      <alignment wrapText="1"/>
      <protection/>
    </xf>
    <xf numFmtId="3" fontId="2" fillId="3" borderId="2" xfId="28" applyNumberFormat="1" applyFont="1" applyFill="1" applyBorder="1" applyAlignment="1">
      <alignment horizontal="right" wrapText="1"/>
      <protection/>
    </xf>
    <xf numFmtId="0" fontId="2" fillId="5" borderId="3" xfId="28" applyFont="1" applyFill="1" applyBorder="1" applyAlignment="1">
      <alignment horizontal="left" vertical="top" wrapText="1"/>
      <protection/>
    </xf>
    <xf numFmtId="3" fontId="2" fillId="5" borderId="3" xfId="28" applyNumberFormat="1" applyFont="1" applyFill="1" applyBorder="1" applyAlignment="1">
      <alignment horizontal="left" vertical="top" wrapText="1"/>
      <protection/>
    </xf>
    <xf numFmtId="0" fontId="2" fillId="3" borderId="3" xfId="28" applyFont="1" applyFill="1" applyBorder="1" applyAlignment="1">
      <alignment wrapText="1"/>
      <protection/>
    </xf>
    <xf numFmtId="3" fontId="2" fillId="3" borderId="3" xfId="28" applyNumberFormat="1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wrapText="1"/>
      <protection/>
    </xf>
    <xf numFmtId="3" fontId="2" fillId="0" borderId="2" xfId="22" applyNumberFormat="1" applyFont="1" applyFill="1" applyBorder="1" applyAlignment="1">
      <alignment horizontal="right" wrapText="1"/>
      <protection/>
    </xf>
    <xf numFmtId="3" fontId="2" fillId="0" borderId="2" xfId="22" applyNumberFormat="1" applyFont="1" applyBorder="1">
      <alignment/>
      <protection/>
    </xf>
    <xf numFmtId="168" fontId="2" fillId="0" borderId="2" xfId="22" applyNumberFormat="1" applyFont="1" applyFill="1" applyBorder="1" applyAlignment="1">
      <alignment wrapText="1"/>
      <protection/>
    </xf>
    <xf numFmtId="0" fontId="2" fillId="0" borderId="1" xfId="22" applyFont="1" applyFill="1" applyBorder="1" applyAlignment="1">
      <alignment wrapText="1"/>
      <protection/>
    </xf>
    <xf numFmtId="3" fontId="2" fillId="0" borderId="1" xfId="22" applyNumberFormat="1" applyFont="1" applyFill="1" applyBorder="1" applyAlignment="1">
      <alignment horizontal="right" wrapText="1"/>
      <protection/>
    </xf>
    <xf numFmtId="3" fontId="2" fillId="0" borderId="1" xfId="22" applyNumberFormat="1" applyFont="1" applyBorder="1">
      <alignment/>
      <protection/>
    </xf>
    <xf numFmtId="168" fontId="2" fillId="0" borderId="1" xfId="22" applyNumberFormat="1" applyFont="1" applyFill="1" applyBorder="1" applyAlignment="1">
      <alignment wrapText="1"/>
      <protection/>
    </xf>
    <xf numFmtId="0" fontId="2" fillId="5" borderId="3" xfId="22" applyFont="1" applyFill="1" applyBorder="1" applyAlignment="1">
      <alignment horizontal="left" vertical="top" wrapText="1"/>
      <protection/>
    </xf>
    <xf numFmtId="3" fontId="2" fillId="5" borderId="3" xfId="22" applyNumberFormat="1" applyFont="1" applyFill="1" applyBorder="1" applyAlignment="1">
      <alignment horizontal="left" vertical="top" wrapText="1"/>
      <protection/>
    </xf>
    <xf numFmtId="168" fontId="2" fillId="5" borderId="3" xfId="22" applyNumberFormat="1" applyFont="1" applyFill="1" applyBorder="1" applyAlignment="1">
      <alignment horizontal="left" vertical="top" wrapText="1"/>
      <protection/>
    </xf>
    <xf numFmtId="0" fontId="2" fillId="0" borderId="3" xfId="22" applyFont="1" applyFill="1" applyBorder="1" applyAlignment="1">
      <alignment wrapText="1"/>
      <protection/>
    </xf>
    <xf numFmtId="3" fontId="2" fillId="0" borderId="3" xfId="22" applyNumberFormat="1" applyFont="1" applyBorder="1">
      <alignment/>
      <protection/>
    </xf>
    <xf numFmtId="3" fontId="2" fillId="0" borderId="3" xfId="22" applyNumberFormat="1" applyFont="1" applyFill="1" applyBorder="1" applyAlignment="1">
      <alignment horizontal="right" wrapText="1"/>
      <protection/>
    </xf>
    <xf numFmtId="168" fontId="2" fillId="0" borderId="3" xfId="22" applyNumberFormat="1" applyFont="1" applyFill="1" applyBorder="1" applyAlignment="1">
      <alignment wrapText="1"/>
      <protection/>
    </xf>
    <xf numFmtId="0" fontId="5" fillId="0" borderId="2" xfId="15" applyBorder="1" applyAlignment="1">
      <alignment horizontal="center"/>
    </xf>
    <xf numFmtId="0" fontId="2" fillId="3" borderId="2" xfId="63" applyFont="1" applyFill="1" applyBorder="1" applyAlignment="1">
      <alignment wrapText="1"/>
      <protection/>
    </xf>
    <xf numFmtId="0" fontId="2" fillId="5" borderId="3" xfId="63" applyFont="1" applyFill="1" applyBorder="1" applyAlignment="1">
      <alignment horizontal="left" vertical="top" wrapText="1"/>
      <protection/>
    </xf>
    <xf numFmtId="3" fontId="2" fillId="5" borderId="3" xfId="63" applyNumberFormat="1" applyFont="1" applyFill="1" applyBorder="1" applyAlignment="1">
      <alignment horizontal="left" vertical="top" wrapText="1"/>
      <protection/>
    </xf>
    <xf numFmtId="3" fontId="2" fillId="3" borderId="2" xfId="63" applyNumberFormat="1" applyFont="1" applyFill="1" applyBorder="1" applyAlignment="1">
      <alignment horizontal="right" wrapText="1"/>
      <protection/>
    </xf>
    <xf numFmtId="0" fontId="2" fillId="3" borderId="3" xfId="63" applyFont="1" applyFill="1" applyBorder="1" applyAlignment="1">
      <alignment wrapText="1"/>
      <protection/>
    </xf>
    <xf numFmtId="3" fontId="2" fillId="3" borderId="3" xfId="63" applyNumberFormat="1" applyFont="1" applyFill="1" applyBorder="1" applyAlignment="1">
      <alignment horizontal="right" wrapText="1"/>
      <protection/>
    </xf>
    <xf numFmtId="0" fontId="3" fillId="5" borderId="3" xfId="63" applyFont="1" applyFill="1" applyBorder="1" applyAlignment="1">
      <alignment horizontal="left" vertical="top" wrapText="1"/>
      <protection/>
    </xf>
    <xf numFmtId="0" fontId="2" fillId="3" borderId="4" xfId="63" applyFont="1" applyFill="1" applyBorder="1" applyAlignment="1">
      <alignment wrapText="1"/>
      <protection/>
    </xf>
    <xf numFmtId="3" fontId="2" fillId="3" borderId="4" xfId="63" applyNumberFormat="1" applyFont="1" applyFill="1" applyBorder="1" applyAlignment="1">
      <alignment horizontal="right" wrapText="1"/>
      <protection/>
    </xf>
    <xf numFmtId="0" fontId="2" fillId="3" borderId="1" xfId="62" applyFont="1" applyFill="1" applyBorder="1" applyAlignment="1">
      <alignment wrapText="1"/>
      <protection/>
    </xf>
    <xf numFmtId="3" fontId="2" fillId="3" borderId="1" xfId="62" applyNumberFormat="1" applyFont="1" applyFill="1" applyBorder="1" applyAlignment="1">
      <alignment horizontal="right" wrapText="1"/>
      <protection/>
    </xf>
    <xf numFmtId="0" fontId="2" fillId="3" borderId="2" xfId="62" applyFont="1" applyFill="1" applyBorder="1" applyAlignment="1">
      <alignment wrapText="1"/>
      <protection/>
    </xf>
    <xf numFmtId="3" fontId="2" fillId="3" borderId="2" xfId="62" applyNumberFormat="1" applyFont="1" applyFill="1" applyBorder="1" applyAlignment="1">
      <alignment horizontal="right" wrapText="1"/>
      <protection/>
    </xf>
    <xf numFmtId="0" fontId="2" fillId="5" borderId="3" xfId="62" applyFont="1" applyFill="1" applyBorder="1" applyAlignment="1">
      <alignment horizontal="left" vertical="top" wrapText="1"/>
      <protection/>
    </xf>
    <xf numFmtId="3" fontId="2" fillId="5" borderId="3" xfId="62" applyNumberFormat="1" applyFont="1" applyFill="1" applyBorder="1" applyAlignment="1">
      <alignment horizontal="left" vertical="top" wrapText="1"/>
      <protection/>
    </xf>
    <xf numFmtId="0" fontId="2" fillId="3" borderId="3" xfId="62" applyFont="1" applyFill="1" applyBorder="1" applyAlignment="1">
      <alignment wrapText="1"/>
      <protection/>
    </xf>
    <xf numFmtId="3" fontId="2" fillId="3" borderId="3" xfId="62" applyNumberFormat="1" applyFont="1" applyFill="1" applyBorder="1" applyAlignment="1">
      <alignment horizontal="right" wrapText="1"/>
      <protection/>
    </xf>
    <xf numFmtId="0" fontId="2" fillId="3" borderId="4" xfId="62" applyFont="1" applyFill="1" applyBorder="1" applyAlignment="1">
      <alignment wrapText="1"/>
      <protection/>
    </xf>
    <xf numFmtId="3" fontId="2" fillId="3" borderId="4" xfId="62" applyNumberFormat="1" applyFont="1" applyFill="1" applyBorder="1" applyAlignment="1">
      <alignment horizontal="right" wrapText="1"/>
      <protection/>
    </xf>
    <xf numFmtId="0" fontId="2" fillId="3" borderId="1" xfId="61" applyFont="1" applyFill="1" applyBorder="1" applyAlignment="1">
      <alignment wrapText="1"/>
      <protection/>
    </xf>
    <xf numFmtId="3" fontId="2" fillId="3" borderId="1" xfId="61" applyNumberFormat="1" applyFont="1" applyFill="1" applyBorder="1" applyAlignment="1">
      <alignment horizontal="right" wrapText="1"/>
      <protection/>
    </xf>
    <xf numFmtId="0" fontId="2" fillId="3" borderId="2" xfId="61" applyFont="1" applyFill="1" applyBorder="1" applyAlignment="1">
      <alignment wrapText="1"/>
      <protection/>
    </xf>
    <xf numFmtId="3" fontId="2" fillId="3" borderId="2" xfId="61" applyNumberFormat="1" applyFont="1" applyFill="1" applyBorder="1" applyAlignment="1">
      <alignment horizontal="right" wrapText="1"/>
      <protection/>
    </xf>
    <xf numFmtId="0" fontId="2" fillId="5" borderId="3" xfId="61" applyFont="1" applyFill="1" applyBorder="1" applyAlignment="1">
      <alignment horizontal="left" vertical="top" wrapText="1"/>
      <protection/>
    </xf>
    <xf numFmtId="3" fontId="2" fillId="5" borderId="3" xfId="61" applyNumberFormat="1" applyFont="1" applyFill="1" applyBorder="1" applyAlignment="1">
      <alignment horizontal="left" vertical="top" wrapText="1"/>
      <protection/>
    </xf>
    <xf numFmtId="0" fontId="2" fillId="3" borderId="3" xfId="61" applyFont="1" applyFill="1" applyBorder="1" applyAlignment="1">
      <alignment wrapText="1"/>
      <protection/>
    </xf>
    <xf numFmtId="3" fontId="2" fillId="3" borderId="3" xfId="61" applyNumberFormat="1" applyFont="1" applyFill="1" applyBorder="1" applyAlignment="1">
      <alignment horizontal="right" wrapText="1"/>
      <protection/>
    </xf>
    <xf numFmtId="0" fontId="2" fillId="3" borderId="4" xfId="61" applyFont="1" applyFill="1" applyBorder="1" applyAlignment="1">
      <alignment wrapText="1"/>
      <protection/>
    </xf>
    <xf numFmtId="3" fontId="2" fillId="3" borderId="4" xfId="61" applyNumberFormat="1" applyFont="1" applyFill="1" applyBorder="1" applyAlignment="1">
      <alignment horizontal="right" wrapText="1"/>
      <protection/>
    </xf>
    <xf numFmtId="0" fontId="2" fillId="3" borderId="1" xfId="59" applyFont="1" applyFill="1" applyBorder="1" applyAlignment="1">
      <alignment wrapText="1"/>
      <protection/>
    </xf>
    <xf numFmtId="3" fontId="2" fillId="3" borderId="1" xfId="59" applyNumberFormat="1" applyFont="1" applyFill="1" applyBorder="1" applyAlignment="1">
      <alignment horizontal="right" wrapText="1"/>
      <protection/>
    </xf>
    <xf numFmtId="0" fontId="2" fillId="3" borderId="2" xfId="59" applyFont="1" applyFill="1" applyBorder="1" applyAlignment="1">
      <alignment wrapText="1"/>
      <protection/>
    </xf>
    <xf numFmtId="3" fontId="2" fillId="3" borderId="2" xfId="59" applyNumberFormat="1" applyFont="1" applyFill="1" applyBorder="1" applyAlignment="1">
      <alignment horizontal="right" wrapText="1"/>
      <protection/>
    </xf>
    <xf numFmtId="0" fontId="2" fillId="5" borderId="3" xfId="59" applyFont="1" applyFill="1" applyBorder="1" applyAlignment="1">
      <alignment horizontal="left" vertical="top" wrapText="1"/>
      <protection/>
    </xf>
    <xf numFmtId="3" fontId="2" fillId="5" borderId="3" xfId="59" applyNumberFormat="1" applyFont="1" applyFill="1" applyBorder="1" applyAlignment="1">
      <alignment horizontal="left" vertical="top" wrapText="1"/>
      <protection/>
    </xf>
    <xf numFmtId="0" fontId="2" fillId="3" borderId="3" xfId="59" applyFont="1" applyFill="1" applyBorder="1" applyAlignment="1">
      <alignment wrapText="1"/>
      <protection/>
    </xf>
    <xf numFmtId="3" fontId="2" fillId="3" borderId="3" xfId="59" applyNumberFormat="1" applyFont="1" applyFill="1" applyBorder="1" applyAlignment="1">
      <alignment horizontal="right" wrapText="1"/>
      <protection/>
    </xf>
    <xf numFmtId="0" fontId="2" fillId="3" borderId="4" xfId="59" applyFont="1" applyFill="1" applyBorder="1" applyAlignment="1">
      <alignment wrapText="1"/>
      <protection/>
    </xf>
    <xf numFmtId="3" fontId="2" fillId="3" borderId="4" xfId="59" applyNumberFormat="1" applyFont="1" applyFill="1" applyBorder="1" applyAlignment="1">
      <alignment horizontal="right" wrapText="1"/>
      <protection/>
    </xf>
    <xf numFmtId="0" fontId="2" fillId="3" borderId="1" xfId="60" applyFont="1" applyFill="1" applyBorder="1" applyAlignment="1">
      <alignment wrapText="1"/>
      <protection/>
    </xf>
    <xf numFmtId="3" fontId="2" fillId="3" borderId="1" xfId="60" applyNumberFormat="1" applyFont="1" applyFill="1" applyBorder="1" applyAlignment="1">
      <alignment horizontal="right" wrapText="1"/>
      <protection/>
    </xf>
    <xf numFmtId="0" fontId="2" fillId="3" borderId="2" xfId="60" applyFont="1" applyFill="1" applyBorder="1" applyAlignment="1">
      <alignment wrapText="1"/>
      <protection/>
    </xf>
    <xf numFmtId="3" fontId="2" fillId="3" borderId="2" xfId="60" applyNumberFormat="1" applyFont="1" applyFill="1" applyBorder="1" applyAlignment="1">
      <alignment horizontal="right" wrapText="1"/>
      <protection/>
    </xf>
    <xf numFmtId="0" fontId="2" fillId="5" borderId="3" xfId="60" applyFont="1" applyFill="1" applyBorder="1" applyAlignment="1">
      <alignment horizontal="left" vertical="top" wrapText="1"/>
      <protection/>
    </xf>
    <xf numFmtId="3" fontId="2" fillId="5" borderId="3" xfId="60" applyNumberFormat="1" applyFont="1" applyFill="1" applyBorder="1" applyAlignment="1">
      <alignment horizontal="left" vertical="top" wrapText="1"/>
      <protection/>
    </xf>
    <xf numFmtId="0" fontId="2" fillId="3" borderId="3" xfId="60" applyFont="1" applyFill="1" applyBorder="1" applyAlignment="1">
      <alignment wrapText="1"/>
      <protection/>
    </xf>
    <xf numFmtId="3" fontId="2" fillId="3" borderId="3" xfId="60" applyNumberFormat="1" applyFont="1" applyFill="1" applyBorder="1" applyAlignment="1">
      <alignment horizontal="right" wrapText="1"/>
      <protection/>
    </xf>
    <xf numFmtId="0" fontId="2" fillId="3" borderId="4" xfId="60" applyFont="1" applyFill="1" applyBorder="1" applyAlignment="1">
      <alignment wrapText="1"/>
      <protection/>
    </xf>
    <xf numFmtId="3" fontId="2" fillId="3" borderId="4" xfId="60" applyNumberFormat="1" applyFont="1" applyFill="1" applyBorder="1" applyAlignment="1">
      <alignment horizontal="right" wrapText="1"/>
      <protection/>
    </xf>
    <xf numFmtId="0" fontId="2" fillId="3" borderId="1" xfId="58" applyFont="1" applyFill="1" applyBorder="1" applyAlignment="1">
      <alignment wrapText="1"/>
      <protection/>
    </xf>
    <xf numFmtId="3" fontId="2" fillId="3" borderId="1" xfId="58" applyNumberFormat="1" applyFont="1" applyFill="1" applyBorder="1" applyAlignment="1">
      <alignment horizontal="right" wrapText="1"/>
      <protection/>
    </xf>
    <xf numFmtId="0" fontId="2" fillId="3" borderId="2" xfId="58" applyFont="1" applyFill="1" applyBorder="1" applyAlignment="1">
      <alignment wrapText="1"/>
      <protection/>
    </xf>
    <xf numFmtId="3" fontId="2" fillId="3" borderId="2" xfId="58" applyNumberFormat="1" applyFont="1" applyFill="1" applyBorder="1" applyAlignment="1">
      <alignment horizontal="right" wrapText="1"/>
      <protection/>
    </xf>
    <xf numFmtId="0" fontId="2" fillId="5" borderId="3" xfId="58" applyFont="1" applyFill="1" applyBorder="1" applyAlignment="1">
      <alignment horizontal="left" vertical="top" wrapText="1"/>
      <protection/>
    </xf>
    <xf numFmtId="3" fontId="2" fillId="5" borderId="3" xfId="58" applyNumberFormat="1" applyFont="1" applyFill="1" applyBorder="1" applyAlignment="1">
      <alignment horizontal="left" vertical="top" wrapText="1"/>
      <protection/>
    </xf>
    <xf numFmtId="0" fontId="2" fillId="3" borderId="3" xfId="58" applyFont="1" applyFill="1" applyBorder="1" applyAlignment="1">
      <alignment wrapText="1"/>
      <protection/>
    </xf>
    <xf numFmtId="3" fontId="2" fillId="3" borderId="3" xfId="58" applyNumberFormat="1" applyFont="1" applyFill="1" applyBorder="1" applyAlignment="1">
      <alignment horizontal="right" wrapText="1"/>
      <protection/>
    </xf>
    <xf numFmtId="0" fontId="2" fillId="3" borderId="4" xfId="58" applyFont="1" applyFill="1" applyBorder="1" applyAlignment="1">
      <alignment wrapText="1"/>
      <protection/>
    </xf>
    <xf numFmtId="3" fontId="2" fillId="3" borderId="4" xfId="58" applyNumberFormat="1" applyFont="1" applyFill="1" applyBorder="1" applyAlignment="1">
      <alignment horizontal="right" wrapText="1"/>
      <protection/>
    </xf>
    <xf numFmtId="0" fontId="2" fillId="3" borderId="1" xfId="57" applyFont="1" applyFill="1" applyBorder="1" applyAlignment="1">
      <alignment wrapText="1"/>
      <protection/>
    </xf>
    <xf numFmtId="3" fontId="2" fillId="3" borderId="1" xfId="57" applyNumberFormat="1" applyFont="1" applyFill="1" applyBorder="1" applyAlignment="1">
      <alignment horizontal="right" wrapText="1"/>
      <protection/>
    </xf>
    <xf numFmtId="0" fontId="2" fillId="3" borderId="2" xfId="57" applyFont="1" applyFill="1" applyBorder="1" applyAlignment="1">
      <alignment wrapText="1"/>
      <protection/>
    </xf>
    <xf numFmtId="3" fontId="2" fillId="3" borderId="2" xfId="57" applyNumberFormat="1" applyFont="1" applyFill="1" applyBorder="1" applyAlignment="1">
      <alignment horizontal="right" wrapText="1"/>
      <protection/>
    </xf>
    <xf numFmtId="0" fontId="2" fillId="5" borderId="3" xfId="57" applyFont="1" applyFill="1" applyBorder="1" applyAlignment="1">
      <alignment horizontal="left" vertical="top" wrapText="1"/>
      <protection/>
    </xf>
    <xf numFmtId="3" fontId="2" fillId="5" borderId="3" xfId="57" applyNumberFormat="1" applyFont="1" applyFill="1" applyBorder="1" applyAlignment="1">
      <alignment horizontal="left" vertical="top" wrapText="1"/>
      <protection/>
    </xf>
    <xf numFmtId="0" fontId="2" fillId="3" borderId="3" xfId="57" applyFont="1" applyFill="1" applyBorder="1" applyAlignment="1">
      <alignment wrapText="1"/>
      <protection/>
    </xf>
    <xf numFmtId="3" fontId="2" fillId="3" borderId="3" xfId="57" applyNumberFormat="1" applyFont="1" applyFill="1" applyBorder="1" applyAlignment="1">
      <alignment horizontal="right" wrapText="1"/>
      <protection/>
    </xf>
    <xf numFmtId="3" fontId="3" fillId="6" borderId="0" xfId="57" applyNumberFormat="1" applyFont="1" applyFill="1" applyBorder="1" applyAlignment="1">
      <alignment horizontal="left" vertical="top" wrapText="1"/>
      <protection/>
    </xf>
    <xf numFmtId="3" fontId="3" fillId="5" borderId="3" xfId="57" applyNumberFormat="1" applyFont="1" applyFill="1" applyBorder="1" applyAlignment="1">
      <alignment horizontal="left" vertical="top" wrapText="1"/>
      <protection/>
    </xf>
    <xf numFmtId="168" fontId="2" fillId="3" borderId="0" xfId="57" applyNumberFormat="1" applyFont="1" applyFill="1" applyBorder="1" applyAlignment="1">
      <alignment horizontal="right" wrapText="1"/>
      <protection/>
    </xf>
    <xf numFmtId="168" fontId="2" fillId="3" borderId="1" xfId="57" applyNumberFormat="1" applyFont="1" applyFill="1" applyBorder="1" applyAlignment="1">
      <alignment horizontal="right" wrapText="1"/>
      <protection/>
    </xf>
    <xf numFmtId="168" fontId="2" fillId="3" borderId="2" xfId="57" applyNumberFormat="1" applyFont="1" applyFill="1" applyBorder="1" applyAlignment="1">
      <alignment horizontal="right" wrapText="1"/>
      <protection/>
    </xf>
    <xf numFmtId="168" fontId="2" fillId="3" borderId="3" xfId="57" applyNumberFormat="1" applyFont="1" applyFill="1" applyBorder="1" applyAlignment="1">
      <alignment horizontal="right" wrapText="1"/>
      <protection/>
    </xf>
    <xf numFmtId="0" fontId="2" fillId="3" borderId="4" xfId="57" applyFont="1" applyFill="1" applyBorder="1" applyAlignment="1">
      <alignment wrapText="1"/>
      <protection/>
    </xf>
    <xf numFmtId="3" fontId="2" fillId="3" borderId="4" xfId="57" applyNumberFormat="1" applyFont="1" applyFill="1" applyBorder="1" applyAlignment="1">
      <alignment horizontal="right" wrapText="1"/>
      <protection/>
    </xf>
    <xf numFmtId="168" fontId="2" fillId="3" borderId="4" xfId="57" applyNumberFormat="1" applyFont="1" applyFill="1" applyBorder="1" applyAlignment="1">
      <alignment horizontal="right" wrapText="1"/>
      <protection/>
    </xf>
    <xf numFmtId="168" fontId="2" fillId="3" borderId="0" xfId="21" applyNumberFormat="1" applyFont="1" applyFill="1" applyBorder="1" applyAlignment="1">
      <alignment horizontal="right" wrapText="1"/>
      <protection/>
    </xf>
    <xf numFmtId="3" fontId="3" fillId="6" borderId="0" xfId="21" applyNumberFormat="1" applyFont="1" applyFill="1" applyBorder="1" applyAlignment="1">
      <alignment horizontal="left" vertical="top" wrapText="1"/>
      <protection/>
    </xf>
    <xf numFmtId="168" fontId="2" fillId="3" borderId="0" xfId="26" applyNumberFormat="1" applyFont="1" applyFill="1" applyBorder="1" applyAlignment="1">
      <alignment horizontal="right" wrapText="1"/>
      <protection/>
    </xf>
    <xf numFmtId="168" fontId="2" fillId="3" borderId="0" xfId="23" applyNumberFormat="1" applyFont="1" applyFill="1" applyBorder="1" applyAlignment="1">
      <alignment horizontal="right" wrapText="1"/>
      <protection/>
    </xf>
    <xf numFmtId="3" fontId="3" fillId="6" borderId="0" xfId="23" applyNumberFormat="1" applyFont="1" applyFill="1" applyBorder="1" applyAlignment="1">
      <alignment horizontal="left" vertical="top" wrapText="1"/>
      <protection/>
    </xf>
    <xf numFmtId="168" fontId="2" fillId="3" borderId="0" xfId="27" applyNumberFormat="1" applyFont="1" applyFill="1" applyBorder="1" applyAlignment="1">
      <alignment horizontal="right" wrapText="1"/>
      <protection/>
    </xf>
    <xf numFmtId="3" fontId="3" fillId="6" borderId="0" xfId="27" applyNumberFormat="1" applyFont="1" applyFill="1" applyBorder="1" applyAlignment="1">
      <alignment horizontal="left" vertical="top" wrapText="1"/>
      <protection/>
    </xf>
    <xf numFmtId="168" fontId="2" fillId="3" borderId="0" xfId="24" applyNumberFormat="1" applyFont="1" applyFill="1" applyBorder="1" applyAlignment="1">
      <alignment horizontal="right" wrapText="1"/>
      <protection/>
    </xf>
    <xf numFmtId="3" fontId="3" fillId="6" borderId="0" xfId="24" applyNumberFormat="1" applyFont="1" applyFill="1" applyBorder="1" applyAlignment="1">
      <alignment horizontal="left" vertical="top" wrapText="1"/>
      <protection/>
    </xf>
    <xf numFmtId="168" fontId="2" fillId="3" borderId="0" xfId="25" applyNumberFormat="1" applyFont="1" applyFill="1" applyBorder="1" applyAlignment="1">
      <alignment horizontal="right" wrapText="1"/>
      <protection/>
    </xf>
    <xf numFmtId="3" fontId="3" fillId="6" borderId="0" xfId="25" applyNumberFormat="1" applyFont="1" applyFill="1" applyBorder="1" applyAlignment="1">
      <alignment horizontal="left" vertical="top" wrapText="1"/>
      <protection/>
    </xf>
    <xf numFmtId="3" fontId="3" fillId="6" borderId="0" xfId="28" applyNumberFormat="1" applyFont="1" applyFill="1" applyBorder="1" applyAlignment="1">
      <alignment horizontal="left" vertical="top" wrapText="1"/>
      <protection/>
    </xf>
    <xf numFmtId="3" fontId="3" fillId="5" borderId="3" xfId="28" applyNumberFormat="1" applyFont="1" applyFill="1" applyBorder="1" applyAlignment="1">
      <alignment horizontal="left" vertical="top" wrapText="1"/>
      <protection/>
    </xf>
    <xf numFmtId="168" fontId="2" fillId="3" borderId="0" xfId="28" applyNumberFormat="1" applyFont="1" applyFill="1" applyBorder="1" applyAlignment="1">
      <alignment horizontal="right" wrapText="1"/>
      <protection/>
    </xf>
    <xf numFmtId="168" fontId="2" fillId="3" borderId="1" xfId="28" applyNumberFormat="1" applyFont="1" applyFill="1" applyBorder="1" applyAlignment="1">
      <alignment horizontal="right" wrapText="1"/>
      <protection/>
    </xf>
    <xf numFmtId="168" fontId="2" fillId="3" borderId="2" xfId="28" applyNumberFormat="1" applyFont="1" applyFill="1" applyBorder="1" applyAlignment="1">
      <alignment horizontal="right" wrapText="1"/>
      <protection/>
    </xf>
    <xf numFmtId="168" fontId="2" fillId="3" borderId="3" xfId="28" applyNumberFormat="1" applyFont="1" applyFill="1" applyBorder="1" applyAlignment="1">
      <alignment horizontal="right" wrapText="1"/>
      <protection/>
    </xf>
    <xf numFmtId="0" fontId="2" fillId="3" borderId="4" xfId="28" applyFont="1" applyFill="1" applyBorder="1" applyAlignment="1">
      <alignment wrapText="1"/>
      <protection/>
    </xf>
    <xf numFmtId="3" fontId="2" fillId="3" borderId="4" xfId="28" applyNumberFormat="1" applyFont="1" applyFill="1" applyBorder="1" applyAlignment="1">
      <alignment horizontal="right" wrapText="1"/>
      <protection/>
    </xf>
    <xf numFmtId="168" fontId="2" fillId="3" borderId="4" xfId="28" applyNumberFormat="1" applyFont="1" applyFill="1" applyBorder="1" applyAlignment="1">
      <alignment horizontal="right" wrapText="1"/>
      <protection/>
    </xf>
    <xf numFmtId="0" fontId="2" fillId="3" borderId="1" xfId="35" applyFont="1" applyFill="1" applyBorder="1" applyAlignment="1">
      <alignment wrapText="1"/>
      <protection/>
    </xf>
    <xf numFmtId="3" fontId="2" fillId="3" borderId="1" xfId="35" applyNumberFormat="1" applyFont="1" applyFill="1" applyBorder="1" applyAlignment="1">
      <alignment horizontal="right" wrapText="1"/>
      <protection/>
    </xf>
    <xf numFmtId="0" fontId="2" fillId="3" borderId="2" xfId="35" applyFont="1" applyFill="1" applyBorder="1" applyAlignment="1">
      <alignment wrapText="1"/>
      <protection/>
    </xf>
    <xf numFmtId="3" fontId="2" fillId="3" borderId="2" xfId="35" applyNumberFormat="1" applyFont="1" applyFill="1" applyBorder="1" applyAlignment="1">
      <alignment horizontal="right" wrapText="1"/>
      <protection/>
    </xf>
    <xf numFmtId="0" fontId="2" fillId="5" borderId="3" xfId="35" applyFont="1" applyFill="1" applyBorder="1" applyAlignment="1">
      <alignment horizontal="left" vertical="top" wrapText="1"/>
      <protection/>
    </xf>
    <xf numFmtId="3" fontId="2" fillId="5" borderId="3" xfId="35" applyNumberFormat="1" applyFont="1" applyFill="1" applyBorder="1" applyAlignment="1">
      <alignment horizontal="left" vertical="top" wrapText="1"/>
      <protection/>
    </xf>
    <xf numFmtId="0" fontId="2" fillId="3" borderId="3" xfId="35" applyFont="1" applyFill="1" applyBorder="1" applyAlignment="1">
      <alignment wrapText="1"/>
      <protection/>
    </xf>
    <xf numFmtId="3" fontId="2" fillId="3" borderId="3" xfId="35" applyNumberFormat="1" applyFont="1" applyFill="1" applyBorder="1" applyAlignment="1">
      <alignment horizontal="right" wrapText="1"/>
      <protection/>
    </xf>
    <xf numFmtId="3" fontId="3" fillId="5" borderId="3" xfId="49" applyNumberFormat="1" applyFont="1" applyFill="1" applyBorder="1" applyAlignment="1">
      <alignment horizontal="left" vertical="top" wrapText="1"/>
      <protection/>
    </xf>
    <xf numFmtId="0" fontId="2" fillId="3" borderId="4" xfId="35" applyFont="1" applyFill="1" applyBorder="1" applyAlignment="1">
      <alignment wrapText="1"/>
      <protection/>
    </xf>
    <xf numFmtId="3" fontId="2" fillId="3" borderId="4" xfId="35" applyNumberFormat="1" applyFont="1" applyFill="1" applyBorder="1" applyAlignment="1">
      <alignment horizontal="right" wrapText="1"/>
      <protection/>
    </xf>
    <xf numFmtId="3" fontId="2" fillId="3" borderId="4" xfId="49" applyNumberFormat="1" applyFont="1" applyFill="1" applyBorder="1" applyAlignment="1">
      <alignment horizontal="right" wrapText="1"/>
      <protection/>
    </xf>
    <xf numFmtId="0" fontId="2" fillId="3" borderId="1" xfId="50" applyFont="1" applyFill="1" applyBorder="1" applyAlignment="1">
      <alignment wrapText="1"/>
      <protection/>
    </xf>
    <xf numFmtId="3" fontId="2" fillId="3" borderId="1" xfId="50" applyNumberFormat="1" applyFont="1" applyFill="1" applyBorder="1" applyAlignment="1">
      <alignment horizontal="right" wrapText="1"/>
      <protection/>
    </xf>
    <xf numFmtId="0" fontId="2" fillId="3" borderId="2" xfId="50" applyFont="1" applyFill="1" applyBorder="1" applyAlignment="1">
      <alignment wrapText="1"/>
      <protection/>
    </xf>
    <xf numFmtId="3" fontId="2" fillId="3" borderId="2" xfId="50" applyNumberFormat="1" applyFont="1" applyFill="1" applyBorder="1" applyAlignment="1">
      <alignment horizontal="right" wrapText="1"/>
      <protection/>
    </xf>
    <xf numFmtId="0" fontId="2" fillId="5" borderId="3" xfId="50" applyFont="1" applyFill="1" applyBorder="1" applyAlignment="1">
      <alignment horizontal="left" vertical="top" wrapText="1"/>
      <protection/>
    </xf>
    <xf numFmtId="3" fontId="2" fillId="5" borderId="3" xfId="50" applyNumberFormat="1" applyFont="1" applyFill="1" applyBorder="1" applyAlignment="1">
      <alignment horizontal="left" vertical="top" wrapText="1"/>
      <protection/>
    </xf>
    <xf numFmtId="0" fontId="2" fillId="3" borderId="3" xfId="50" applyFont="1" applyFill="1" applyBorder="1" applyAlignment="1">
      <alignment wrapText="1"/>
      <protection/>
    </xf>
    <xf numFmtId="3" fontId="2" fillId="3" borderId="3" xfId="50" applyNumberFormat="1" applyFont="1" applyFill="1" applyBorder="1" applyAlignment="1">
      <alignment horizontal="right" wrapText="1"/>
      <protection/>
    </xf>
    <xf numFmtId="0" fontId="2" fillId="3" borderId="4" xfId="50" applyFont="1" applyFill="1" applyBorder="1" applyAlignment="1">
      <alignment wrapText="1"/>
      <protection/>
    </xf>
    <xf numFmtId="3" fontId="2" fillId="3" borderId="4" xfId="50" applyNumberFormat="1" applyFont="1" applyFill="1" applyBorder="1" applyAlignment="1">
      <alignment horizontal="right" wrapText="1"/>
      <protection/>
    </xf>
    <xf numFmtId="168" fontId="2" fillId="3" borderId="1" xfId="21" applyNumberFormat="1" applyFont="1" applyFill="1" applyBorder="1" applyAlignment="1">
      <alignment wrapText="1"/>
      <protection/>
    </xf>
    <xf numFmtId="168" fontId="2" fillId="3" borderId="2" xfId="21" applyNumberFormat="1" applyFont="1" applyFill="1" applyBorder="1" applyAlignment="1">
      <alignment wrapText="1"/>
      <protection/>
    </xf>
    <xf numFmtId="168" fontId="2" fillId="3" borderId="3" xfId="21" applyNumberFormat="1" applyFont="1" applyFill="1" applyBorder="1" applyAlignment="1">
      <alignment wrapText="1"/>
      <protection/>
    </xf>
    <xf numFmtId="168" fontId="2" fillId="3" borderId="4" xfId="21" applyNumberFormat="1" applyFont="1" applyFill="1" applyBorder="1" applyAlignment="1">
      <alignment wrapText="1"/>
      <protection/>
    </xf>
    <xf numFmtId="0" fontId="2" fillId="3" borderId="1" xfId="29" applyFont="1" applyFill="1" applyBorder="1" applyAlignment="1">
      <alignment wrapText="1"/>
      <protection/>
    </xf>
    <xf numFmtId="3" fontId="2" fillId="3" borderId="1" xfId="29" applyNumberFormat="1" applyFont="1" applyFill="1" applyBorder="1" applyAlignment="1">
      <alignment horizontal="right" wrapText="1"/>
      <protection/>
    </xf>
    <xf numFmtId="0" fontId="2" fillId="3" borderId="2" xfId="29" applyFont="1" applyFill="1" applyBorder="1" applyAlignment="1">
      <alignment wrapText="1"/>
      <protection/>
    </xf>
    <xf numFmtId="3" fontId="2" fillId="3" borderId="2" xfId="29" applyNumberFormat="1" applyFont="1" applyFill="1" applyBorder="1" applyAlignment="1">
      <alignment horizontal="right" wrapText="1"/>
      <protection/>
    </xf>
    <xf numFmtId="0" fontId="2" fillId="5" borderId="3" xfId="29" applyFont="1" applyFill="1" applyBorder="1" applyAlignment="1">
      <alignment horizontal="left" vertical="top" wrapText="1"/>
      <protection/>
    </xf>
    <xf numFmtId="3" fontId="2" fillId="5" borderId="3" xfId="29" applyNumberFormat="1" applyFont="1" applyFill="1" applyBorder="1" applyAlignment="1">
      <alignment horizontal="left" vertical="top" wrapText="1"/>
      <protection/>
    </xf>
    <xf numFmtId="0" fontId="2" fillId="3" borderId="3" xfId="29" applyFont="1" applyFill="1" applyBorder="1" applyAlignment="1">
      <alignment wrapText="1"/>
      <protection/>
    </xf>
    <xf numFmtId="3" fontId="2" fillId="3" borderId="3" xfId="29" applyNumberFormat="1" applyFont="1" applyFill="1" applyBorder="1" applyAlignment="1">
      <alignment horizontal="right" wrapText="1"/>
      <protection/>
    </xf>
    <xf numFmtId="3" fontId="3" fillId="5" borderId="3" xfId="37" applyNumberFormat="1" applyFont="1" applyFill="1" applyBorder="1" applyAlignment="1">
      <alignment horizontal="left" vertical="top" wrapText="1"/>
      <protection/>
    </xf>
    <xf numFmtId="0" fontId="2" fillId="3" borderId="4" xfId="29" applyFont="1" applyFill="1" applyBorder="1" applyAlignment="1">
      <alignment wrapText="1"/>
      <protection/>
    </xf>
    <xf numFmtId="3" fontId="2" fillId="3" borderId="4" xfId="29" applyNumberFormat="1" applyFont="1" applyFill="1" applyBorder="1" applyAlignment="1">
      <alignment horizontal="right" wrapText="1"/>
      <protection/>
    </xf>
    <xf numFmtId="3" fontId="2" fillId="3" borderId="4" xfId="37" applyNumberFormat="1" applyFont="1" applyFill="1" applyBorder="1" applyAlignment="1">
      <alignment horizontal="right" wrapText="1"/>
      <protection/>
    </xf>
    <xf numFmtId="0" fontId="2" fillId="3" borderId="1" xfId="55" applyFont="1" applyFill="1" applyBorder="1" applyAlignment="1">
      <alignment wrapText="1"/>
      <protection/>
    </xf>
    <xf numFmtId="3" fontId="2" fillId="3" borderId="1" xfId="55" applyNumberFormat="1" applyFont="1" applyFill="1" applyBorder="1" applyAlignment="1">
      <alignment horizontal="right" wrapText="1"/>
      <protection/>
    </xf>
    <xf numFmtId="0" fontId="2" fillId="3" borderId="2" xfId="55" applyFont="1" applyFill="1" applyBorder="1" applyAlignment="1">
      <alignment wrapText="1"/>
      <protection/>
    </xf>
    <xf numFmtId="3" fontId="2" fillId="3" borderId="2" xfId="55" applyNumberFormat="1" applyFont="1" applyFill="1" applyBorder="1" applyAlignment="1">
      <alignment horizontal="right" wrapText="1"/>
      <protection/>
    </xf>
    <xf numFmtId="0" fontId="2" fillId="5" borderId="3" xfId="55" applyFont="1" applyFill="1" applyBorder="1" applyAlignment="1">
      <alignment horizontal="left" vertical="top" wrapText="1"/>
      <protection/>
    </xf>
    <xf numFmtId="3" fontId="2" fillId="5" borderId="3" xfId="55" applyNumberFormat="1" applyFont="1" applyFill="1" applyBorder="1" applyAlignment="1">
      <alignment horizontal="left" vertical="top" wrapText="1"/>
      <protection/>
    </xf>
    <xf numFmtId="0" fontId="2" fillId="3" borderId="3" xfId="55" applyFont="1" applyFill="1" applyBorder="1" applyAlignment="1">
      <alignment wrapText="1"/>
      <protection/>
    </xf>
    <xf numFmtId="3" fontId="2" fillId="3" borderId="3" xfId="55" applyNumberFormat="1" applyFont="1" applyFill="1" applyBorder="1" applyAlignment="1">
      <alignment horizontal="right" wrapText="1"/>
      <protection/>
    </xf>
    <xf numFmtId="0" fontId="2" fillId="3" borderId="4" xfId="55" applyFont="1" applyFill="1" applyBorder="1" applyAlignment="1">
      <alignment wrapText="1"/>
      <protection/>
    </xf>
    <xf numFmtId="3" fontId="2" fillId="3" borderId="4" xfId="55" applyNumberFormat="1" applyFont="1" applyFill="1" applyBorder="1" applyAlignment="1">
      <alignment horizontal="right" wrapText="1"/>
      <protection/>
    </xf>
    <xf numFmtId="168" fontId="2" fillId="3" borderId="1" xfId="26" applyNumberFormat="1" applyFont="1" applyFill="1" applyBorder="1" applyAlignment="1">
      <alignment wrapText="1"/>
      <protection/>
    </xf>
    <xf numFmtId="168" fontId="2" fillId="3" borderId="2" xfId="26" applyNumberFormat="1" applyFont="1" applyFill="1" applyBorder="1" applyAlignment="1">
      <alignment wrapText="1"/>
      <protection/>
    </xf>
    <xf numFmtId="168" fontId="2" fillId="3" borderId="3" xfId="26" applyNumberFormat="1" applyFont="1" applyFill="1" applyBorder="1" applyAlignment="1">
      <alignment wrapText="1"/>
      <protection/>
    </xf>
    <xf numFmtId="168" fontId="2" fillId="3" borderId="4" xfId="26" applyNumberFormat="1" applyFont="1" applyFill="1" applyBorder="1" applyAlignment="1">
      <alignment wrapText="1"/>
      <protection/>
    </xf>
    <xf numFmtId="0" fontId="2" fillId="3" borderId="1" xfId="33" applyFont="1" applyFill="1" applyBorder="1" applyAlignment="1">
      <alignment wrapText="1"/>
      <protection/>
    </xf>
    <xf numFmtId="3" fontId="2" fillId="3" borderId="1" xfId="33" applyNumberFormat="1" applyFont="1" applyFill="1" applyBorder="1" applyAlignment="1">
      <alignment horizontal="right" wrapText="1"/>
      <protection/>
    </xf>
    <xf numFmtId="0" fontId="2" fillId="3" borderId="2" xfId="33" applyFont="1" applyFill="1" applyBorder="1" applyAlignment="1">
      <alignment wrapText="1"/>
      <protection/>
    </xf>
    <xf numFmtId="3" fontId="2" fillId="3" borderId="2" xfId="33" applyNumberFormat="1" applyFont="1" applyFill="1" applyBorder="1" applyAlignment="1">
      <alignment horizontal="right" wrapText="1"/>
      <protection/>
    </xf>
    <xf numFmtId="0" fontId="2" fillId="5" borderId="3" xfId="33" applyFont="1" applyFill="1" applyBorder="1" applyAlignment="1">
      <alignment horizontal="left" vertical="top" wrapText="1"/>
      <protection/>
    </xf>
    <xf numFmtId="3" fontId="2" fillId="5" borderId="3" xfId="33" applyNumberFormat="1" applyFont="1" applyFill="1" applyBorder="1" applyAlignment="1">
      <alignment horizontal="left" vertical="top" wrapText="1"/>
      <protection/>
    </xf>
    <xf numFmtId="0" fontId="2" fillId="3" borderId="3" xfId="33" applyFont="1" applyFill="1" applyBorder="1" applyAlignment="1">
      <alignment wrapText="1"/>
      <protection/>
    </xf>
    <xf numFmtId="3" fontId="2" fillId="3" borderId="3" xfId="33" applyNumberFormat="1" applyFont="1" applyFill="1" applyBorder="1" applyAlignment="1">
      <alignment horizontal="right" wrapText="1"/>
      <protection/>
    </xf>
    <xf numFmtId="3" fontId="3" fillId="5" borderId="3" xfId="38" applyNumberFormat="1" applyFont="1" applyFill="1" applyBorder="1" applyAlignment="1">
      <alignment horizontal="left" vertical="top" wrapText="1"/>
      <protection/>
    </xf>
    <xf numFmtId="0" fontId="2" fillId="3" borderId="4" xfId="33" applyFont="1" applyFill="1" applyBorder="1" applyAlignment="1">
      <alignment wrapText="1"/>
      <protection/>
    </xf>
    <xf numFmtId="3" fontId="2" fillId="3" borderId="4" xfId="33" applyNumberFormat="1" applyFont="1" applyFill="1" applyBorder="1" applyAlignment="1">
      <alignment horizontal="right" wrapText="1"/>
      <protection/>
    </xf>
    <xf numFmtId="3" fontId="2" fillId="3" borderId="4" xfId="38" applyNumberFormat="1" applyFont="1" applyFill="1" applyBorder="1" applyAlignment="1">
      <alignment horizontal="right" wrapText="1"/>
      <protection/>
    </xf>
    <xf numFmtId="0" fontId="2" fillId="3" borderId="1" xfId="52" applyFont="1" applyFill="1" applyBorder="1" applyAlignment="1">
      <alignment wrapText="1"/>
      <protection/>
    </xf>
    <xf numFmtId="3" fontId="2" fillId="3" borderId="1" xfId="52" applyNumberFormat="1" applyFont="1" applyFill="1" applyBorder="1" applyAlignment="1">
      <alignment horizontal="right" wrapText="1"/>
      <protection/>
    </xf>
    <xf numFmtId="0" fontId="2" fillId="3" borderId="2" xfId="52" applyFont="1" applyFill="1" applyBorder="1" applyAlignment="1">
      <alignment wrapText="1"/>
      <protection/>
    </xf>
    <xf numFmtId="3" fontId="2" fillId="3" borderId="2" xfId="52" applyNumberFormat="1" applyFont="1" applyFill="1" applyBorder="1" applyAlignment="1">
      <alignment horizontal="right" wrapText="1"/>
      <protection/>
    </xf>
    <xf numFmtId="0" fontId="2" fillId="5" borderId="3" xfId="52" applyFont="1" applyFill="1" applyBorder="1" applyAlignment="1">
      <alignment horizontal="left" vertical="top" wrapText="1"/>
      <protection/>
    </xf>
    <xf numFmtId="3" fontId="2" fillId="5" borderId="3" xfId="52" applyNumberFormat="1" applyFont="1" applyFill="1" applyBorder="1" applyAlignment="1">
      <alignment horizontal="left" vertical="top" wrapText="1"/>
      <protection/>
    </xf>
    <xf numFmtId="0" fontId="2" fillId="3" borderId="3" xfId="52" applyFont="1" applyFill="1" applyBorder="1" applyAlignment="1">
      <alignment wrapText="1"/>
      <protection/>
    </xf>
    <xf numFmtId="3" fontId="2" fillId="3" borderId="3" xfId="52" applyNumberFormat="1" applyFont="1" applyFill="1" applyBorder="1" applyAlignment="1">
      <alignment horizontal="right" wrapText="1"/>
      <protection/>
    </xf>
    <xf numFmtId="0" fontId="2" fillId="3" borderId="4" xfId="52" applyFont="1" applyFill="1" applyBorder="1" applyAlignment="1">
      <alignment wrapText="1"/>
      <protection/>
    </xf>
    <xf numFmtId="3" fontId="2" fillId="3" borderId="4" xfId="52" applyNumberFormat="1" applyFont="1" applyFill="1" applyBorder="1" applyAlignment="1">
      <alignment horizontal="right" wrapText="1"/>
      <protection/>
    </xf>
    <xf numFmtId="168" fontId="2" fillId="3" borderId="1" xfId="23" applyNumberFormat="1" applyFont="1" applyFill="1" applyBorder="1" applyAlignment="1">
      <alignment wrapText="1"/>
      <protection/>
    </xf>
    <xf numFmtId="168" fontId="2" fillId="3" borderId="2" xfId="23" applyNumberFormat="1" applyFont="1" applyFill="1" applyBorder="1" applyAlignment="1">
      <alignment wrapText="1"/>
      <protection/>
    </xf>
    <xf numFmtId="168" fontId="2" fillId="3" borderId="3" xfId="23" applyNumberFormat="1" applyFont="1" applyFill="1" applyBorder="1" applyAlignment="1">
      <alignment wrapText="1"/>
      <protection/>
    </xf>
    <xf numFmtId="168" fontId="2" fillId="3" borderId="4" xfId="23" applyNumberFormat="1" applyFont="1" applyFill="1" applyBorder="1" applyAlignment="1">
      <alignment wrapText="1"/>
      <protection/>
    </xf>
    <xf numFmtId="0" fontId="2" fillId="3" borderId="1" xfId="30" applyFont="1" applyFill="1" applyBorder="1" applyAlignment="1">
      <alignment wrapText="1"/>
      <protection/>
    </xf>
    <xf numFmtId="3" fontId="2" fillId="3" borderId="1" xfId="30" applyNumberFormat="1" applyFont="1" applyFill="1" applyBorder="1" applyAlignment="1">
      <alignment horizontal="right" wrapText="1"/>
      <protection/>
    </xf>
    <xf numFmtId="0" fontId="2" fillId="3" borderId="2" xfId="30" applyFont="1" applyFill="1" applyBorder="1" applyAlignment="1">
      <alignment wrapText="1"/>
      <protection/>
    </xf>
    <xf numFmtId="3" fontId="2" fillId="3" borderId="2" xfId="30" applyNumberFormat="1" applyFont="1" applyFill="1" applyBorder="1" applyAlignment="1">
      <alignment horizontal="right" wrapText="1"/>
      <protection/>
    </xf>
    <xf numFmtId="0" fontId="2" fillId="5" borderId="3" xfId="30" applyFont="1" applyFill="1" applyBorder="1" applyAlignment="1">
      <alignment horizontal="left" vertical="top" wrapText="1"/>
      <protection/>
    </xf>
    <xf numFmtId="3" fontId="2" fillId="5" borderId="3" xfId="30" applyNumberFormat="1" applyFont="1" applyFill="1" applyBorder="1" applyAlignment="1">
      <alignment horizontal="left" vertical="top" wrapText="1"/>
      <protection/>
    </xf>
    <xf numFmtId="0" fontId="2" fillId="3" borderId="3" xfId="30" applyFont="1" applyFill="1" applyBorder="1" applyAlignment="1">
      <alignment wrapText="1"/>
      <protection/>
    </xf>
    <xf numFmtId="3" fontId="2" fillId="3" borderId="3" xfId="30" applyNumberFormat="1" applyFont="1" applyFill="1" applyBorder="1" applyAlignment="1">
      <alignment horizontal="right" wrapText="1"/>
      <protection/>
    </xf>
    <xf numFmtId="3" fontId="3" fillId="5" borderId="3" xfId="46" applyNumberFormat="1" applyFont="1" applyFill="1" applyBorder="1" applyAlignment="1">
      <alignment horizontal="left" vertical="top" wrapText="1"/>
      <protection/>
    </xf>
    <xf numFmtId="0" fontId="2" fillId="3" borderId="4" xfId="30" applyFont="1" applyFill="1" applyBorder="1" applyAlignment="1">
      <alignment wrapText="1"/>
      <protection/>
    </xf>
    <xf numFmtId="3" fontId="2" fillId="3" borderId="4" xfId="30" applyNumberFormat="1" applyFont="1" applyFill="1" applyBorder="1" applyAlignment="1">
      <alignment horizontal="right" wrapText="1"/>
      <protection/>
    </xf>
    <xf numFmtId="3" fontId="2" fillId="3" borderId="4" xfId="46" applyNumberFormat="1" applyFont="1" applyFill="1" applyBorder="1" applyAlignment="1">
      <alignment horizontal="right" wrapText="1"/>
      <protection/>
    </xf>
    <xf numFmtId="0" fontId="2" fillId="3" borderId="1" xfId="56" applyFont="1" applyFill="1" applyBorder="1" applyAlignment="1">
      <alignment wrapText="1"/>
      <protection/>
    </xf>
    <xf numFmtId="3" fontId="2" fillId="3" borderId="1" xfId="56" applyNumberFormat="1" applyFont="1" applyFill="1" applyBorder="1" applyAlignment="1">
      <alignment horizontal="right" wrapText="1"/>
      <protection/>
    </xf>
    <xf numFmtId="0" fontId="2" fillId="3" borderId="2" xfId="56" applyFont="1" applyFill="1" applyBorder="1" applyAlignment="1">
      <alignment wrapText="1"/>
      <protection/>
    </xf>
    <xf numFmtId="3" fontId="2" fillId="3" borderId="2" xfId="56" applyNumberFormat="1" applyFont="1" applyFill="1" applyBorder="1" applyAlignment="1">
      <alignment horizontal="right" wrapText="1"/>
      <protection/>
    </xf>
    <xf numFmtId="0" fontId="2" fillId="5" borderId="3" xfId="56" applyFont="1" applyFill="1" applyBorder="1" applyAlignment="1">
      <alignment horizontal="left" vertical="top" wrapText="1"/>
      <protection/>
    </xf>
    <xf numFmtId="3" fontId="2" fillId="5" borderId="3" xfId="56" applyNumberFormat="1" applyFont="1" applyFill="1" applyBorder="1" applyAlignment="1">
      <alignment horizontal="left" vertical="top" wrapText="1"/>
      <protection/>
    </xf>
    <xf numFmtId="0" fontId="2" fillId="3" borderId="3" xfId="56" applyFont="1" applyFill="1" applyBorder="1" applyAlignment="1">
      <alignment wrapText="1"/>
      <protection/>
    </xf>
    <xf numFmtId="3" fontId="2" fillId="3" borderId="3" xfId="56" applyNumberFormat="1" applyFont="1" applyFill="1" applyBorder="1" applyAlignment="1">
      <alignment horizontal="right" wrapText="1"/>
      <protection/>
    </xf>
    <xf numFmtId="0" fontId="2" fillId="3" borderId="4" xfId="56" applyFont="1" applyFill="1" applyBorder="1" applyAlignment="1">
      <alignment wrapText="1"/>
      <protection/>
    </xf>
    <xf numFmtId="3" fontId="2" fillId="3" borderId="4" xfId="56" applyNumberFormat="1" applyFont="1" applyFill="1" applyBorder="1" applyAlignment="1">
      <alignment horizontal="right" wrapText="1"/>
      <protection/>
    </xf>
    <xf numFmtId="168" fontId="2" fillId="3" borderId="1" xfId="27" applyNumberFormat="1" applyFont="1" applyFill="1" applyBorder="1" applyAlignment="1">
      <alignment wrapText="1"/>
      <protection/>
    </xf>
    <xf numFmtId="168" fontId="2" fillId="3" borderId="2" xfId="27" applyNumberFormat="1" applyFont="1" applyFill="1" applyBorder="1" applyAlignment="1">
      <alignment wrapText="1"/>
      <protection/>
    </xf>
    <xf numFmtId="168" fontId="2" fillId="3" borderId="3" xfId="27" applyNumberFormat="1" applyFont="1" applyFill="1" applyBorder="1" applyAlignment="1">
      <alignment wrapText="1"/>
      <protection/>
    </xf>
    <xf numFmtId="168" fontId="2" fillId="3" borderId="4" xfId="27" applyNumberFormat="1" applyFont="1" applyFill="1" applyBorder="1" applyAlignment="1">
      <alignment wrapText="1"/>
      <protection/>
    </xf>
    <xf numFmtId="0" fontId="2" fillId="3" borderId="1" xfId="34" applyFont="1" applyFill="1" applyBorder="1" applyAlignment="1">
      <alignment wrapText="1"/>
      <protection/>
    </xf>
    <xf numFmtId="3" fontId="2" fillId="3" borderId="1" xfId="34" applyNumberFormat="1" applyFont="1" applyFill="1" applyBorder="1" applyAlignment="1">
      <alignment horizontal="right" wrapText="1"/>
      <protection/>
    </xf>
    <xf numFmtId="0" fontId="2" fillId="3" borderId="2" xfId="34" applyFont="1" applyFill="1" applyBorder="1" applyAlignment="1">
      <alignment wrapText="1"/>
      <protection/>
    </xf>
    <xf numFmtId="3" fontId="2" fillId="3" borderId="2" xfId="34" applyNumberFormat="1" applyFont="1" applyFill="1" applyBorder="1" applyAlignment="1">
      <alignment horizontal="right" wrapText="1"/>
      <protection/>
    </xf>
    <xf numFmtId="0" fontId="2" fillId="5" borderId="3" xfId="34" applyFont="1" applyFill="1" applyBorder="1" applyAlignment="1">
      <alignment horizontal="left" vertical="top" wrapText="1"/>
      <protection/>
    </xf>
    <xf numFmtId="3" fontId="2" fillId="5" borderId="3" xfId="34" applyNumberFormat="1" applyFont="1" applyFill="1" applyBorder="1" applyAlignment="1">
      <alignment horizontal="left" vertical="top" wrapText="1"/>
      <protection/>
    </xf>
    <xf numFmtId="0" fontId="2" fillId="3" borderId="3" xfId="34" applyFont="1" applyFill="1" applyBorder="1" applyAlignment="1">
      <alignment wrapText="1"/>
      <protection/>
    </xf>
    <xf numFmtId="3" fontId="2" fillId="3" borderId="3" xfId="34" applyNumberFormat="1" applyFont="1" applyFill="1" applyBorder="1" applyAlignment="1">
      <alignment horizontal="right" wrapText="1"/>
      <protection/>
    </xf>
    <xf numFmtId="3" fontId="3" fillId="5" borderId="3" xfId="47" applyNumberFormat="1" applyFont="1" applyFill="1" applyBorder="1" applyAlignment="1">
      <alignment horizontal="left" vertical="top" wrapText="1"/>
      <protection/>
    </xf>
    <xf numFmtId="0" fontId="2" fillId="3" borderId="4" xfId="34" applyFont="1" applyFill="1" applyBorder="1" applyAlignment="1">
      <alignment wrapText="1"/>
      <protection/>
    </xf>
    <xf numFmtId="3" fontId="2" fillId="3" borderId="4" xfId="34" applyNumberFormat="1" applyFont="1" applyFill="1" applyBorder="1" applyAlignment="1">
      <alignment horizontal="right" wrapText="1"/>
      <protection/>
    </xf>
    <xf numFmtId="3" fontId="2" fillId="3" borderId="4" xfId="47" applyNumberFormat="1" applyFont="1" applyFill="1" applyBorder="1" applyAlignment="1">
      <alignment horizontal="right" wrapText="1"/>
      <protection/>
    </xf>
    <xf numFmtId="0" fontId="2" fillId="3" borderId="1" xfId="53" applyFont="1" applyFill="1" applyBorder="1" applyAlignment="1">
      <alignment wrapText="1"/>
      <protection/>
    </xf>
    <xf numFmtId="3" fontId="2" fillId="3" borderId="1" xfId="53" applyNumberFormat="1" applyFont="1" applyFill="1" applyBorder="1" applyAlignment="1">
      <alignment horizontal="right" wrapText="1"/>
      <protection/>
    </xf>
    <xf numFmtId="0" fontId="2" fillId="3" borderId="2" xfId="53" applyFont="1" applyFill="1" applyBorder="1" applyAlignment="1">
      <alignment wrapText="1"/>
      <protection/>
    </xf>
    <xf numFmtId="3" fontId="2" fillId="3" borderId="2" xfId="53" applyNumberFormat="1" applyFont="1" applyFill="1" applyBorder="1" applyAlignment="1">
      <alignment horizontal="right" wrapText="1"/>
      <protection/>
    </xf>
    <xf numFmtId="0" fontId="2" fillId="5" borderId="3" xfId="53" applyFont="1" applyFill="1" applyBorder="1" applyAlignment="1">
      <alignment horizontal="left" vertical="top" wrapText="1"/>
      <protection/>
    </xf>
    <xf numFmtId="3" fontId="2" fillId="5" borderId="3" xfId="53" applyNumberFormat="1" applyFont="1" applyFill="1" applyBorder="1" applyAlignment="1">
      <alignment horizontal="left" vertical="top" wrapText="1"/>
      <protection/>
    </xf>
    <xf numFmtId="0" fontId="2" fillId="3" borderId="3" xfId="53" applyFont="1" applyFill="1" applyBorder="1" applyAlignment="1">
      <alignment wrapText="1"/>
      <protection/>
    </xf>
    <xf numFmtId="3" fontId="2" fillId="3" borderId="3" xfId="53" applyNumberFormat="1" applyFont="1" applyFill="1" applyBorder="1" applyAlignment="1">
      <alignment horizontal="right" wrapText="1"/>
      <protection/>
    </xf>
    <xf numFmtId="0" fontId="2" fillId="3" borderId="4" xfId="53" applyFont="1" applyFill="1" applyBorder="1" applyAlignment="1">
      <alignment wrapText="1"/>
      <protection/>
    </xf>
    <xf numFmtId="3" fontId="2" fillId="3" borderId="4" xfId="53" applyNumberFormat="1" applyFont="1" applyFill="1" applyBorder="1" applyAlignment="1">
      <alignment horizontal="right" wrapText="1"/>
      <protection/>
    </xf>
    <xf numFmtId="168" fontId="2" fillId="3" borderId="1" xfId="24" applyNumberFormat="1" applyFont="1" applyFill="1" applyBorder="1" applyAlignment="1">
      <alignment wrapText="1"/>
      <protection/>
    </xf>
    <xf numFmtId="168" fontId="2" fillId="3" borderId="2" xfId="24" applyNumberFormat="1" applyFont="1" applyFill="1" applyBorder="1" applyAlignment="1">
      <alignment wrapText="1"/>
      <protection/>
    </xf>
    <xf numFmtId="168" fontId="2" fillId="3" borderId="3" xfId="24" applyNumberFormat="1" applyFont="1" applyFill="1" applyBorder="1" applyAlignment="1">
      <alignment wrapText="1"/>
      <protection/>
    </xf>
    <xf numFmtId="168" fontId="2" fillId="3" borderId="4" xfId="24" applyNumberFormat="1" applyFont="1" applyFill="1" applyBorder="1" applyAlignment="1">
      <alignment wrapText="1"/>
      <protection/>
    </xf>
    <xf numFmtId="3" fontId="3" fillId="5" borderId="3" xfId="31" applyNumberFormat="1" applyFont="1" applyFill="1" applyBorder="1" applyAlignment="1">
      <alignment horizontal="left" vertical="top" wrapText="1"/>
      <protection/>
    </xf>
    <xf numFmtId="0" fontId="2" fillId="3" borderId="4" xfId="31" applyFont="1" applyFill="1" applyBorder="1" applyAlignment="1">
      <alignment wrapText="1"/>
      <protection/>
    </xf>
    <xf numFmtId="3" fontId="2" fillId="3" borderId="4" xfId="31" applyNumberFormat="1" applyFont="1" applyFill="1" applyBorder="1" applyAlignment="1">
      <alignment horizontal="right" wrapText="1"/>
      <protection/>
    </xf>
    <xf numFmtId="0" fontId="2" fillId="3" borderId="1" xfId="54" applyFont="1" applyFill="1" applyBorder="1" applyAlignment="1">
      <alignment wrapText="1"/>
      <protection/>
    </xf>
    <xf numFmtId="3" fontId="2" fillId="3" borderId="1" xfId="54" applyNumberFormat="1" applyFont="1" applyFill="1" applyBorder="1" applyAlignment="1">
      <alignment horizontal="right" wrapText="1"/>
      <protection/>
    </xf>
    <xf numFmtId="0" fontId="2" fillId="3" borderId="2" xfId="54" applyFont="1" applyFill="1" applyBorder="1" applyAlignment="1">
      <alignment wrapText="1"/>
      <protection/>
    </xf>
    <xf numFmtId="3" fontId="2" fillId="3" borderId="2" xfId="54" applyNumberFormat="1" applyFont="1" applyFill="1" applyBorder="1" applyAlignment="1">
      <alignment horizontal="right" wrapText="1"/>
      <protection/>
    </xf>
    <xf numFmtId="0" fontId="2" fillId="5" borderId="3" xfId="54" applyFont="1" applyFill="1" applyBorder="1" applyAlignment="1">
      <alignment horizontal="left" vertical="top" wrapText="1"/>
      <protection/>
    </xf>
    <xf numFmtId="3" fontId="2" fillId="5" borderId="3" xfId="54" applyNumberFormat="1" applyFont="1" applyFill="1" applyBorder="1" applyAlignment="1">
      <alignment horizontal="left" vertical="top" wrapText="1"/>
      <protection/>
    </xf>
    <xf numFmtId="0" fontId="2" fillId="3" borderId="3" xfId="54" applyFont="1" applyFill="1" applyBorder="1" applyAlignment="1">
      <alignment wrapText="1"/>
      <protection/>
    </xf>
    <xf numFmtId="3" fontId="2" fillId="3" borderId="3" xfId="54" applyNumberFormat="1" applyFont="1" applyFill="1" applyBorder="1" applyAlignment="1">
      <alignment horizontal="right" wrapText="1"/>
      <protection/>
    </xf>
    <xf numFmtId="0" fontId="2" fillId="3" borderId="4" xfId="54" applyFont="1" applyFill="1" applyBorder="1" applyAlignment="1">
      <alignment wrapText="1"/>
      <protection/>
    </xf>
    <xf numFmtId="3" fontId="2" fillId="3" borderId="4" xfId="54" applyNumberFormat="1" applyFont="1" applyFill="1" applyBorder="1" applyAlignment="1">
      <alignment horizontal="right" wrapText="1"/>
      <protection/>
    </xf>
    <xf numFmtId="168" fontId="2" fillId="3" borderId="1" xfId="25" applyNumberFormat="1" applyFont="1" applyFill="1" applyBorder="1" applyAlignment="1">
      <alignment wrapText="1"/>
      <protection/>
    </xf>
    <xf numFmtId="168" fontId="2" fillId="3" borderId="2" xfId="25" applyNumberFormat="1" applyFont="1" applyFill="1" applyBorder="1" applyAlignment="1">
      <alignment wrapText="1"/>
      <protection/>
    </xf>
    <xf numFmtId="168" fontId="2" fillId="3" borderId="3" xfId="25" applyNumberFormat="1" applyFont="1" applyFill="1" applyBorder="1" applyAlignment="1">
      <alignment wrapText="1"/>
      <protection/>
    </xf>
    <xf numFmtId="168" fontId="2" fillId="3" borderId="4" xfId="25" applyNumberFormat="1" applyFont="1" applyFill="1" applyBorder="1" applyAlignment="1">
      <alignment wrapText="1"/>
      <protection/>
    </xf>
    <xf numFmtId="0" fontId="2" fillId="3" borderId="1" xfId="32" applyFont="1" applyFill="1" applyBorder="1" applyAlignment="1">
      <alignment wrapText="1"/>
      <protection/>
    </xf>
    <xf numFmtId="3" fontId="2" fillId="3" borderId="1" xfId="32" applyNumberFormat="1" applyFont="1" applyFill="1" applyBorder="1" applyAlignment="1">
      <alignment horizontal="right" wrapText="1"/>
      <protection/>
    </xf>
    <xf numFmtId="0" fontId="2" fillId="3" borderId="2" xfId="32" applyFont="1" applyFill="1" applyBorder="1" applyAlignment="1">
      <alignment wrapText="1"/>
      <protection/>
    </xf>
    <xf numFmtId="3" fontId="2" fillId="3" borderId="2" xfId="32" applyNumberFormat="1" applyFont="1" applyFill="1" applyBorder="1" applyAlignment="1">
      <alignment horizontal="right" wrapText="1"/>
      <protection/>
    </xf>
    <xf numFmtId="0" fontId="2" fillId="5" borderId="3" xfId="32" applyFont="1" applyFill="1" applyBorder="1" applyAlignment="1">
      <alignment horizontal="left" vertical="top" wrapText="1"/>
      <protection/>
    </xf>
    <xf numFmtId="3" fontId="2" fillId="5" borderId="3" xfId="32" applyNumberFormat="1" applyFont="1" applyFill="1" applyBorder="1" applyAlignment="1">
      <alignment horizontal="left" vertical="top" wrapText="1"/>
      <protection/>
    </xf>
    <xf numFmtId="0" fontId="2" fillId="3" borderId="3" xfId="32" applyFont="1" applyFill="1" applyBorder="1" applyAlignment="1">
      <alignment wrapText="1"/>
      <protection/>
    </xf>
    <xf numFmtId="3" fontId="2" fillId="3" borderId="3" xfId="32" applyNumberFormat="1" applyFont="1" applyFill="1" applyBorder="1" applyAlignment="1">
      <alignment horizontal="right" wrapText="1"/>
      <protection/>
    </xf>
    <xf numFmtId="3" fontId="3" fillId="5" borderId="3" xfId="48" applyNumberFormat="1" applyFont="1" applyFill="1" applyBorder="1" applyAlignment="1">
      <alignment horizontal="left" vertical="top" wrapText="1"/>
      <protection/>
    </xf>
    <xf numFmtId="0" fontId="2" fillId="3" borderId="4" xfId="32" applyFont="1" applyFill="1" applyBorder="1" applyAlignment="1">
      <alignment wrapText="1"/>
      <protection/>
    </xf>
    <xf numFmtId="3" fontId="2" fillId="3" borderId="4" xfId="32" applyNumberFormat="1" applyFont="1" applyFill="1" applyBorder="1" applyAlignment="1">
      <alignment horizontal="right" wrapText="1"/>
      <protection/>
    </xf>
    <xf numFmtId="3" fontId="2" fillId="3" borderId="4" xfId="48" applyNumberFormat="1" applyFont="1" applyFill="1" applyBorder="1" applyAlignment="1">
      <alignment horizontal="right" wrapText="1"/>
      <protection/>
    </xf>
    <xf numFmtId="0" fontId="2" fillId="0" borderId="2" xfId="51" applyFont="1" applyFill="1" applyBorder="1" applyAlignment="1">
      <alignment wrapText="1"/>
      <protection/>
    </xf>
    <xf numFmtId="0" fontId="2" fillId="0" borderId="1" xfId="51" applyFont="1" applyFill="1" applyBorder="1" applyAlignment="1">
      <alignment wrapText="1"/>
      <protection/>
    </xf>
    <xf numFmtId="0" fontId="2" fillId="5" borderId="3" xfId="51" applyFont="1" applyFill="1" applyBorder="1" applyAlignment="1">
      <alignment horizontal="left" vertical="top" wrapText="1"/>
      <protection/>
    </xf>
    <xf numFmtId="3" fontId="2" fillId="5" borderId="3" xfId="51" applyNumberFormat="1" applyFont="1" applyFill="1" applyBorder="1" applyAlignment="1">
      <alignment horizontal="left" vertical="top" wrapText="1"/>
      <protection/>
    </xf>
    <xf numFmtId="3" fontId="2" fillId="0" borderId="1" xfId="51" applyNumberFormat="1" applyFont="1" applyFill="1" applyBorder="1" applyAlignment="1">
      <alignment horizontal="right" wrapText="1"/>
      <protection/>
    </xf>
    <xf numFmtId="3" fontId="2" fillId="0" borderId="2" xfId="51" applyNumberFormat="1" applyFont="1" applyFill="1" applyBorder="1" applyAlignment="1">
      <alignment horizontal="right" wrapText="1"/>
      <protection/>
    </xf>
    <xf numFmtId="168" fontId="2" fillId="5" borderId="3" xfId="51" applyNumberFormat="1" applyFont="1" applyFill="1" applyBorder="1" applyAlignment="1">
      <alignment horizontal="left" vertical="top" wrapText="1"/>
      <protection/>
    </xf>
    <xf numFmtId="168" fontId="2" fillId="0" borderId="1" xfId="51" applyNumberFormat="1" applyFont="1" applyFill="1" applyBorder="1" applyAlignment="1">
      <alignment wrapText="1"/>
      <protection/>
    </xf>
    <xf numFmtId="168" fontId="2" fillId="0" borderId="2" xfId="51" applyNumberFormat="1" applyFont="1" applyFill="1" applyBorder="1" applyAlignment="1">
      <alignment wrapText="1"/>
      <protection/>
    </xf>
    <xf numFmtId="0" fontId="2" fillId="0" borderId="3" xfId="51" applyFont="1" applyFill="1" applyBorder="1" applyAlignment="1">
      <alignment wrapText="1"/>
      <protection/>
    </xf>
    <xf numFmtId="3" fontId="2" fillId="0" borderId="3" xfId="51" applyNumberFormat="1" applyFont="1" applyFill="1" applyBorder="1" applyAlignment="1">
      <alignment horizontal="right" wrapText="1"/>
      <protection/>
    </xf>
    <xf numFmtId="168" fontId="2" fillId="0" borderId="3" xfId="51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left" vertical="top" wrapText="1"/>
    </xf>
    <xf numFmtId="0" fontId="2" fillId="0" borderId="0" xfId="51" applyFont="1" applyFill="1" applyBorder="1" applyAlignment="1">
      <alignment wrapText="1"/>
      <protection/>
    </xf>
    <xf numFmtId="3" fontId="2" fillId="0" borderId="0" xfId="51" applyNumberFormat="1" applyFont="1" applyFill="1" applyBorder="1" applyAlignment="1">
      <alignment horizontal="right" wrapText="1"/>
      <protection/>
    </xf>
    <xf numFmtId="168" fontId="2" fillId="0" borderId="0" xfId="51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3" fontId="2" fillId="0" borderId="0" xfId="51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3" fontId="2" fillId="0" borderId="0" xfId="51" applyNumberFormat="1" applyFont="1" applyFill="1" applyBorder="1" applyAlignment="1">
      <alignment wrapText="1"/>
      <protection/>
    </xf>
    <xf numFmtId="0" fontId="2" fillId="0" borderId="1" xfId="51" applyFont="1" applyFill="1" applyBorder="1" applyAlignment="1">
      <alignment wrapText="1"/>
      <protection/>
    </xf>
    <xf numFmtId="3" fontId="2" fillId="0" borderId="1" xfId="51" applyNumberFormat="1" applyFont="1" applyFill="1" applyBorder="1" applyAlignment="1">
      <alignment horizontal="right" wrapText="1"/>
      <protection/>
    </xf>
    <xf numFmtId="168" fontId="2" fillId="0" borderId="1" xfId="51" applyNumberFormat="1" applyFont="1" applyFill="1" applyBorder="1" applyAlignment="1">
      <alignment wrapText="1"/>
      <protection/>
    </xf>
    <xf numFmtId="0" fontId="2" fillId="7" borderId="1" xfId="41" applyFont="1" applyFill="1" applyBorder="1" applyAlignment="1">
      <alignment wrapText="1"/>
      <protection/>
    </xf>
    <xf numFmtId="3" fontId="2" fillId="7" borderId="1" xfId="41" applyNumberFormat="1" applyFont="1" applyFill="1" applyBorder="1" applyAlignment="1">
      <alignment horizontal="right" wrapText="1"/>
      <protection/>
    </xf>
    <xf numFmtId="3" fontId="3" fillId="8" borderId="1" xfId="0" applyNumberFormat="1" applyFont="1" applyFill="1" applyBorder="1" applyAlignment="1">
      <alignment/>
    </xf>
    <xf numFmtId="168" fontId="3" fillId="8" borderId="1" xfId="0" applyNumberFormat="1" applyFont="1" applyFill="1" applyBorder="1" applyAlignment="1">
      <alignment/>
    </xf>
    <xf numFmtId="0" fontId="2" fillId="7" borderId="2" xfId="41" applyFont="1" applyFill="1" applyBorder="1" applyAlignment="1">
      <alignment wrapText="1"/>
      <protection/>
    </xf>
    <xf numFmtId="3" fontId="2" fillId="7" borderId="2" xfId="41" applyNumberFormat="1" applyFont="1" applyFill="1" applyBorder="1" applyAlignment="1">
      <alignment horizontal="right" wrapText="1"/>
      <protection/>
    </xf>
    <xf numFmtId="3" fontId="3" fillId="8" borderId="2" xfId="0" applyNumberFormat="1" applyFont="1" applyFill="1" applyBorder="1" applyAlignment="1">
      <alignment/>
    </xf>
    <xf numFmtId="168" fontId="3" fillId="8" borderId="2" xfId="0" applyNumberFormat="1" applyFont="1" applyFill="1" applyBorder="1" applyAlignment="1">
      <alignment/>
    </xf>
    <xf numFmtId="0" fontId="2" fillId="7" borderId="2" xfId="25" applyFont="1" applyFill="1" applyBorder="1" applyAlignment="1">
      <alignment wrapText="1"/>
      <protection/>
    </xf>
    <xf numFmtId="3" fontId="2" fillId="7" borderId="2" xfId="25" applyNumberFormat="1" applyFont="1" applyFill="1" applyBorder="1" applyAlignment="1">
      <alignment horizontal="right" wrapText="1"/>
      <protection/>
    </xf>
    <xf numFmtId="0" fontId="2" fillId="7" borderId="2" xfId="63" applyFont="1" applyFill="1" applyBorder="1" applyAlignment="1">
      <alignment wrapText="1"/>
      <protection/>
    </xf>
    <xf numFmtId="3" fontId="2" fillId="7" borderId="2" xfId="63" applyNumberFormat="1" applyFont="1" applyFill="1" applyBorder="1" applyAlignment="1">
      <alignment horizontal="right" wrapText="1"/>
      <protection/>
    </xf>
    <xf numFmtId="0" fontId="2" fillId="9" borderId="2" xfId="41" applyFont="1" applyFill="1" applyBorder="1" applyAlignment="1">
      <alignment wrapText="1"/>
      <protection/>
    </xf>
    <xf numFmtId="3" fontId="2" fillId="9" borderId="2" xfId="41" applyNumberFormat="1" applyFont="1" applyFill="1" applyBorder="1" applyAlignment="1">
      <alignment horizontal="right" wrapText="1"/>
      <protection/>
    </xf>
    <xf numFmtId="3" fontId="3" fillId="10" borderId="2" xfId="0" applyNumberFormat="1" applyFont="1" applyFill="1" applyBorder="1" applyAlignment="1">
      <alignment/>
    </xf>
    <xf numFmtId="168" fontId="3" fillId="10" borderId="2" xfId="0" applyNumberFormat="1" applyFont="1" applyFill="1" applyBorder="1" applyAlignment="1">
      <alignment/>
    </xf>
    <xf numFmtId="0" fontId="2" fillId="9" borderId="1" xfId="25" applyFont="1" applyFill="1" applyBorder="1" applyAlignment="1">
      <alignment wrapText="1"/>
      <protection/>
    </xf>
    <xf numFmtId="3" fontId="2" fillId="9" borderId="1" xfId="25" applyNumberFormat="1" applyFont="1" applyFill="1" applyBorder="1" applyAlignment="1">
      <alignment horizontal="right" wrapText="1"/>
      <protection/>
    </xf>
    <xf numFmtId="3" fontId="3" fillId="10" borderId="1" xfId="0" applyNumberFormat="1" applyFont="1" applyFill="1" applyBorder="1" applyAlignment="1">
      <alignment/>
    </xf>
    <xf numFmtId="168" fontId="3" fillId="10" borderId="1" xfId="0" applyNumberFormat="1" applyFont="1" applyFill="1" applyBorder="1" applyAlignment="1">
      <alignment/>
    </xf>
    <xf numFmtId="0" fontId="2" fillId="9" borderId="1" xfId="63" applyFont="1" applyFill="1" applyBorder="1" applyAlignment="1">
      <alignment wrapText="1"/>
      <protection/>
    </xf>
    <xf numFmtId="3" fontId="2" fillId="9" borderId="1" xfId="63" applyNumberFormat="1" applyFont="1" applyFill="1" applyBorder="1" applyAlignment="1">
      <alignment horizontal="right" wrapText="1"/>
      <protection/>
    </xf>
    <xf numFmtId="0" fontId="2" fillId="9" borderId="2" xfId="63" applyFont="1" applyFill="1" applyBorder="1" applyAlignment="1">
      <alignment wrapText="1"/>
      <protection/>
    </xf>
    <xf numFmtId="3" fontId="2" fillId="9" borderId="2" xfId="63" applyNumberFormat="1" applyFont="1" applyFill="1" applyBorder="1" applyAlignment="1">
      <alignment horizontal="right" wrapText="1"/>
      <protection/>
    </xf>
    <xf numFmtId="0" fontId="2" fillId="11" borderId="2" xfId="63" applyFont="1" applyFill="1" applyBorder="1" applyAlignment="1">
      <alignment wrapText="1"/>
      <protection/>
    </xf>
    <xf numFmtId="0" fontId="25" fillId="2" borderId="0" xfId="0" applyFont="1" applyFill="1" applyBorder="1" applyAlignment="1">
      <alignment/>
    </xf>
    <xf numFmtId="3" fontId="25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justify" vertical="justify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 vertical="top" wrapText="1"/>
    </xf>
    <xf numFmtId="168" fontId="0" fillId="2" borderId="1" xfId="0" applyNumberForma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 vertical="top" wrapText="1"/>
    </xf>
    <xf numFmtId="0" fontId="2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3" fillId="4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0" fillId="2" borderId="3" xfId="0" applyNumberFormat="1" applyFill="1" applyBorder="1" applyAlignment="1">
      <alignment horizontal="right" vertical="top" wrapText="1"/>
    </xf>
    <xf numFmtId="168" fontId="3" fillId="0" borderId="3" xfId="0" applyNumberFormat="1" applyFont="1" applyBorder="1" applyAlignment="1">
      <alignment horizontal="right" vertical="top" wrapText="1"/>
    </xf>
    <xf numFmtId="168" fontId="0" fillId="2" borderId="3" xfId="0" applyNumberForma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/>
    </xf>
    <xf numFmtId="0" fontId="5" fillId="2" borderId="0" xfId="15" applyFill="1" applyAlignment="1">
      <alignment/>
    </xf>
  </cellXfs>
  <cellStyles count="5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 autres formes" xfId="21"/>
    <cellStyle name="Normal_B Classt UF % par formes" xfId="22"/>
    <cellStyle name="Normal_B F buvables" xfId="23"/>
    <cellStyle name="Normal_B F orales sèches friables" xfId="24"/>
    <cellStyle name="Normal_B F orales sèches robotisables" xfId="25"/>
    <cellStyle name="Normal_B F pt injectable" xfId="26"/>
    <cellStyle name="Normal_B F sachets" xfId="27"/>
    <cellStyle name="Normal_B Toutes formes" xfId="28"/>
    <cellStyle name="Normal_C autres formes" xfId="29"/>
    <cellStyle name="Normal_C F buvables" xfId="30"/>
    <cellStyle name="Normal_C F orales sèches friables" xfId="31"/>
    <cellStyle name="Normal_C F orales sèches robotisables" xfId="32"/>
    <cellStyle name="Normal_C F pt injectable" xfId="33"/>
    <cellStyle name="Normal_C F sachets" xfId="34"/>
    <cellStyle name="Normal_C Toutes formes" xfId="35"/>
    <cellStyle name="Normal_Classt UF % par formes" xfId="36"/>
    <cellStyle name="Normal_Feuil10" xfId="37"/>
    <cellStyle name="Normal_Feuil11" xfId="38"/>
    <cellStyle name="Normal_Feuil12" xfId="39"/>
    <cellStyle name="Normal_Feuil29" xfId="40"/>
    <cellStyle name="Normal_Feuil30" xfId="41"/>
    <cellStyle name="Normal_Feuil35" xfId="42"/>
    <cellStyle name="Normal_Feuil36" xfId="43"/>
    <cellStyle name="Normal_Feuil37" xfId="44"/>
    <cellStyle name="Normal_Feuil38" xfId="45"/>
    <cellStyle name="Normal_Feuil4" xfId="46"/>
    <cellStyle name="Normal_Feuil5" xfId="47"/>
    <cellStyle name="Normal_Feuil7" xfId="48"/>
    <cellStyle name="Normal_Feuil8" xfId="49"/>
    <cellStyle name="Normal_P autres formes" xfId="50"/>
    <cellStyle name="Normal_P Classt UF % par formes" xfId="51"/>
    <cellStyle name="Normal_P F buvables" xfId="52"/>
    <cellStyle name="Normal_P F orales sèches friables" xfId="53"/>
    <cellStyle name="Normal_P F orales sèches robotisables" xfId="54"/>
    <cellStyle name="Normal_P F pt injectable" xfId="55"/>
    <cellStyle name="Normal_P F sachets" xfId="56"/>
    <cellStyle name="Normal_P Toutes formes" xfId="57"/>
    <cellStyle name="Normal_Podensac autres f" xfId="58"/>
    <cellStyle name="Normal_Podensac f buvables" xfId="59"/>
    <cellStyle name="Normal_Podensac f inj petit vol" xfId="60"/>
    <cellStyle name="Normal_Podensac f sachets" xfId="61"/>
    <cellStyle name="Normal_Podensac f sèches friables" xfId="62"/>
    <cellStyle name="Normal_Podensac f sèches robot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worksheet" Target="worksheets/sheet11.xml" /><Relationship Id="rId24" Type="http://schemas.openxmlformats.org/officeDocument/2006/relationships/worksheet" Target="work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worksheet" Target="worksheets/sheet15.xml" /><Relationship Id="rId28" Type="http://schemas.openxmlformats.org/officeDocument/2006/relationships/worksheet" Target="worksheets/sheet16.xml" /><Relationship Id="rId29" Type="http://schemas.openxmlformats.org/officeDocument/2006/relationships/worksheet" Target="worksheets/sheet17.xml" /><Relationship Id="rId30" Type="http://schemas.openxmlformats.org/officeDocument/2006/relationships/worksheet" Target="worksheets/sheet18.xml" /><Relationship Id="rId31" Type="http://schemas.openxmlformats.org/officeDocument/2006/relationships/worksheet" Target="worksheets/sheet19.xml" /><Relationship Id="rId32" Type="http://schemas.openxmlformats.org/officeDocument/2006/relationships/worksheet" Target="worksheets/sheet20.xml" /><Relationship Id="rId33" Type="http://schemas.openxmlformats.org/officeDocument/2006/relationships/worksheet" Target="worksheets/sheet21.xml" /><Relationship Id="rId34" Type="http://schemas.openxmlformats.org/officeDocument/2006/relationships/worksheet" Target="worksheets/sheet22.xml" /><Relationship Id="rId35" Type="http://schemas.openxmlformats.org/officeDocument/2006/relationships/worksheet" Target="worksheets/sheet23.xml" /><Relationship Id="rId36" Type="http://schemas.openxmlformats.org/officeDocument/2006/relationships/worksheet" Target="worksheets/sheet24.xml" /><Relationship Id="rId37" Type="http://schemas.openxmlformats.org/officeDocument/2006/relationships/worksheet" Target="worksheets/sheet25.xml" /><Relationship Id="rId38" Type="http://schemas.openxmlformats.org/officeDocument/2006/relationships/worksheet" Target="worksheets/sheet26.xml" /><Relationship Id="rId39" Type="http://schemas.openxmlformats.org/officeDocument/2006/relationships/worksheet" Target="worksheets/sheet27.xml" /><Relationship Id="rId40" Type="http://schemas.openxmlformats.org/officeDocument/2006/relationships/worksheet" Target="worksheets/sheet28.xml" /><Relationship Id="rId41" Type="http://schemas.openxmlformats.org/officeDocument/2006/relationships/worksheet" Target="worksheets/sheet29.xml" /><Relationship Id="rId42" Type="http://schemas.openxmlformats.org/officeDocument/2006/relationships/worksheet" Target="worksheets/sheet30.xml" /><Relationship Id="rId43" Type="http://schemas.openxmlformats.org/officeDocument/2006/relationships/worksheet" Target="worksheets/sheet31.xml" /><Relationship Id="rId44" Type="http://schemas.openxmlformats.org/officeDocument/2006/relationships/worksheet" Target="worksheets/sheet32.xml" /><Relationship Id="rId45" Type="http://schemas.openxmlformats.org/officeDocument/2006/relationships/worksheet" Target="worksheets/sheet33.xml" /><Relationship Id="rId46" Type="http://schemas.openxmlformats.org/officeDocument/2006/relationships/worksheet" Target="worksheets/sheet34.xml" /><Relationship Id="rId47" Type="http://schemas.openxmlformats.org/officeDocument/2006/relationships/worksheet" Target="worksheets/sheet35.xml" /><Relationship Id="rId48" Type="http://schemas.openxmlformats.org/officeDocument/2006/relationships/worksheet" Target="worksheets/sheet36.xml" /><Relationship Id="rId49" Type="http://schemas.openxmlformats.org/officeDocument/2006/relationships/worksheet" Target="worksheets/sheet37.xml" /><Relationship Id="rId50" Type="http://schemas.openxmlformats.org/officeDocument/2006/relationships/worksheet" Target="worksheets/sheet38.xml" /><Relationship Id="rId51" Type="http://schemas.openxmlformats.org/officeDocument/2006/relationships/worksheet" Target="worksheets/sheet39.xml" /><Relationship Id="rId52" Type="http://schemas.openxmlformats.org/officeDocument/2006/relationships/worksheet" Target="worksheets/sheet40.xml" /><Relationship Id="rId53" Type="http://schemas.openxmlformats.org/officeDocument/2006/relationships/worksheet" Target="worksheets/sheet41.xml" /><Relationship Id="rId54" Type="http://schemas.openxmlformats.org/officeDocument/2006/relationships/worksheet" Target="worksheets/sheet42.xml" /><Relationship Id="rId55" Type="http://schemas.openxmlformats.org/officeDocument/2006/relationships/worksheet" Target="worksheets/sheet43.xml" /><Relationship Id="rId56" Type="http://schemas.openxmlformats.org/officeDocument/2006/relationships/worksheet" Target="worksheets/sheet44.xml" /><Relationship Id="rId57" Type="http://schemas.openxmlformats.org/officeDocument/2006/relationships/worksheet" Target="worksheets/sheet45.xml" /><Relationship Id="rId58" Type="http://schemas.openxmlformats.org/officeDocument/2006/relationships/worksheet" Target="worksheets/sheet46.xml" /><Relationship Id="rId59" Type="http://schemas.openxmlformats.org/officeDocument/2006/relationships/worksheet" Target="worksheets/sheet47.xml" /><Relationship Id="rId60" Type="http://schemas.openxmlformats.org/officeDocument/2006/relationships/worksheet" Target="worksheets/sheet48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75"/>
          <c:y val="0"/>
          <c:w val="0.37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Synthèse!$C$15</c:f>
              <c:strCache>
                <c:ptCount val="1"/>
                <c:pt idx="0">
                  <c:v>Formes orales sèches robotisables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Synthèse!$O$15</c:f>
              <c:numCache/>
            </c:numRef>
          </c:val>
        </c:ser>
        <c:ser>
          <c:idx val="1"/>
          <c:order val="1"/>
          <c:tx>
            <c:strRef>
              <c:f>Synthèse!$C$16</c:f>
              <c:strCache>
                <c:ptCount val="1"/>
                <c:pt idx="0">
                  <c:v>Formes orales friables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Synthèse!$O$16</c:f>
              <c:numCache/>
            </c:numRef>
          </c:val>
        </c:ser>
        <c:ser>
          <c:idx val="2"/>
          <c:order val="2"/>
          <c:tx>
            <c:strRef>
              <c:f>Synthèse!$C$17</c:f>
              <c:strCache>
                <c:ptCount val="1"/>
                <c:pt idx="0">
                  <c:v>Formes orales sachets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Synthèse!$O$17</c:f>
              <c:numCache/>
            </c:numRef>
          </c:val>
        </c:ser>
        <c:ser>
          <c:idx val="3"/>
          <c:order val="3"/>
          <c:tx>
            <c:strRef>
              <c:f>Synthèse!$C$18</c:f>
              <c:strCache>
                <c:ptCount val="1"/>
                <c:pt idx="0">
                  <c:v>Formes gouttes buvables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Synthèse!$O$18</c:f>
              <c:numCache/>
            </c:numRef>
          </c:val>
        </c:ser>
        <c:ser>
          <c:idx val="4"/>
          <c:order val="4"/>
          <c:tx>
            <c:strRef>
              <c:f>Synthèse!$C$19</c:f>
              <c:strCache>
                <c:ptCount val="1"/>
                <c:pt idx="0">
                  <c:v>Formes injectables petits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Synthèse!$O$19</c:f>
              <c:numCache/>
            </c:numRef>
          </c:val>
        </c:ser>
        <c:ser>
          <c:idx val="5"/>
          <c:order val="5"/>
          <c:tx>
            <c:strRef>
              <c:f>Synthèse!$C$20</c:f>
              <c:strCache>
                <c:ptCount val="1"/>
                <c:pt idx="0">
                  <c:v>Autres formes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Synthèse!$O$14</c:f>
              <c:strCache/>
            </c:strRef>
          </c:cat>
          <c:val>
            <c:numRef>
              <c:f>Synthèse!$O$20</c:f>
              <c:numCache/>
            </c:numRef>
          </c:val>
        </c:ser>
        <c:overlap val="-50"/>
        <c:gapWidth val="40"/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between"/>
        <c:dispUnits/>
        <c:majorUnit val="500000"/>
        <c:minorUnit val="1000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1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références dispensées en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Synthèse!$F$14</c:f>
              <c:strCache>
                <c:ptCount val="1"/>
                <c:pt idx="0">
                  <c:v>% références</c:v>
                </c:pt>
              </c:strCache>
            </c:strRef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2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Synthèse!$F$15:$F$20</c:f>
              <c:numCache>
                <c:ptCount val="6"/>
                <c:pt idx="0">
                  <c:v>0.5362162162162162</c:v>
                </c:pt>
                <c:pt idx="1">
                  <c:v>0.03135135135135135</c:v>
                </c:pt>
                <c:pt idx="2">
                  <c:v>0.03567567567567568</c:v>
                </c:pt>
                <c:pt idx="3">
                  <c:v>0.05081081081081081</c:v>
                </c:pt>
                <c:pt idx="4">
                  <c:v>0.14486486486486486</c:v>
                </c:pt>
                <c:pt idx="5">
                  <c:v>0.20108108108108108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2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références dispensées en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Synthèse!$K$14</c:f>
              <c:strCache>
                <c:ptCount val="1"/>
                <c:pt idx="0">
                  <c:v>% références</c:v>
                </c:pt>
              </c:strCache>
            </c:strRef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2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Synthèse!$K$15:$K$20</c:f>
              <c:numCache>
                <c:ptCount val="6"/>
                <c:pt idx="0">
                  <c:v>0.49458483754512633</c:v>
                </c:pt>
                <c:pt idx="1">
                  <c:v>0.02527075812274368</c:v>
                </c:pt>
                <c:pt idx="2">
                  <c:v>0.03429602888086643</c:v>
                </c:pt>
                <c:pt idx="3">
                  <c:v>0.04332129963898917</c:v>
                </c:pt>
                <c:pt idx="4">
                  <c:v>0.20216606498194944</c:v>
                </c:pt>
                <c:pt idx="5">
                  <c:v>0.2003610108303249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3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références dispensées en 2011)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Synthèse!$P$14</c:f>
              <c:strCache>
                <c:ptCount val="1"/>
                <c:pt idx="0">
                  <c:v>% références</c:v>
                </c:pt>
              </c:strCache>
            </c:strRef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explosion val="2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Synthèse!$P$15:$P$20</c:f>
              <c:numCache>
                <c:ptCount val="6"/>
                <c:pt idx="0">
                  <c:v>0.5543071161048689</c:v>
                </c:pt>
                <c:pt idx="1">
                  <c:v>0.04119850187265917</c:v>
                </c:pt>
                <c:pt idx="2">
                  <c:v>0.033707865168539325</c:v>
                </c:pt>
                <c:pt idx="3">
                  <c:v>0.04307116104868914</c:v>
                </c:pt>
                <c:pt idx="4">
                  <c:v>0.1104868913857678</c:v>
                </c:pt>
                <c:pt idx="5">
                  <c:v>0.21722846441947566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1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nombres d'unités dispensées en 2011)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Synthèse!$G$14</c:f>
              <c:strCache>
                <c:ptCount val="1"/>
                <c:pt idx="0">
                  <c:v>% unités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Synthèse!$G$15:$G$20</c:f>
              <c:numCache>
                <c:ptCount val="6"/>
                <c:pt idx="0">
                  <c:v>0.8434319235683421</c:v>
                </c:pt>
                <c:pt idx="1">
                  <c:v>0.040302392437228135</c:v>
                </c:pt>
                <c:pt idx="2">
                  <c:v>0.060710427523436264</c:v>
                </c:pt>
                <c:pt idx="3">
                  <c:v>0.009012464648204774</c:v>
                </c:pt>
                <c:pt idx="4">
                  <c:v>0.007138101698321777</c:v>
                </c:pt>
                <c:pt idx="5">
                  <c:v>0.03940469012446703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2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nombres d'unités dispensées en 2011)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Synthèse!$L$14</c:f>
              <c:strCache>
                <c:ptCount val="1"/>
                <c:pt idx="0">
                  <c:v>% unités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Synthèse!$L$15:$L$20</c:f>
              <c:numCache>
                <c:ptCount val="6"/>
                <c:pt idx="0">
                  <c:v>0.721963001509002</c:v>
                </c:pt>
                <c:pt idx="1">
                  <c:v>0.07785936223144978</c:v>
                </c:pt>
                <c:pt idx="2">
                  <c:v>0.11916432411366908</c:v>
                </c:pt>
                <c:pt idx="3">
                  <c:v>0.0008987548846195095</c:v>
                </c:pt>
                <c:pt idx="4">
                  <c:v>0.03112259771882416</c:v>
                </c:pt>
                <c:pt idx="5">
                  <c:v>0.04899195954243558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Répartition des différentes formes galéniques 
dispensées dans l'établissement 3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des nombres d'unités dispensées en 2011)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075"/>
          <c:w val="0.64925"/>
          <c:h val="0.71225"/>
        </c:manualLayout>
      </c:layout>
      <c:pieChart>
        <c:varyColors val="1"/>
        <c:ser>
          <c:idx val="0"/>
          <c:order val="0"/>
          <c:tx>
            <c:strRef>
              <c:f>Synthèse!$Q$14</c:f>
              <c:strCache>
                <c:ptCount val="1"/>
                <c:pt idx="0">
                  <c:v>% unités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000080"/>
                </a:bgClr>
              </a:pattFill>
              <a:ln w="12700">
                <a:solidFill/>
              </a:ln>
            </c:spPr>
          </c:dPt>
          <c:dPt>
            <c:idx val="3"/>
            <c:spPr>
              <a:solidFill>
                <a:srgbClr val="660066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Synthèse!$C$15:$C$20</c:f>
              <c:strCache>
                <c:ptCount val="6"/>
                <c:pt idx="0">
                  <c:v>Formes orales sèches robotisables</c:v>
                </c:pt>
                <c:pt idx="1">
                  <c:v>Formes orales friables</c:v>
                </c:pt>
                <c:pt idx="2">
                  <c:v>Formes orales sachets</c:v>
                </c:pt>
                <c:pt idx="3">
                  <c:v>Formes gouttes buvables</c:v>
                </c:pt>
                <c:pt idx="4">
                  <c:v>Formes injectables petits volumes</c:v>
                </c:pt>
                <c:pt idx="5">
                  <c:v>Autres formes</c:v>
                </c:pt>
              </c:strCache>
            </c:strRef>
          </c:cat>
          <c:val>
            <c:numRef>
              <c:f>Synthèse!$Q$15:$Q$20</c:f>
              <c:numCache>
                <c:ptCount val="6"/>
                <c:pt idx="0">
                  <c:v>0.789337911672438</c:v>
                </c:pt>
                <c:pt idx="1">
                  <c:v>0.04076783477650544</c:v>
                </c:pt>
                <c:pt idx="2">
                  <c:v>0.10285073347784443</c:v>
                </c:pt>
                <c:pt idx="3">
                  <c:v>0.0011487856802168443</c:v>
                </c:pt>
                <c:pt idx="4">
                  <c:v>0.011171819560184737</c:v>
                </c:pt>
                <c:pt idx="5">
                  <c:v>0.054722914832810485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2575"/>
          <c:w val="0.32325"/>
          <c:h val="0.5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75"/>
          <c:y val="0"/>
          <c:w val="0.37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Synthèse!$C$15</c:f>
              <c:strCache>
                <c:ptCount val="1"/>
                <c:pt idx="0">
                  <c:v>Formes orales sèches robotisables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Synthèse!$J$15</c:f>
              <c:numCache/>
            </c:numRef>
          </c:val>
        </c:ser>
        <c:ser>
          <c:idx val="1"/>
          <c:order val="1"/>
          <c:tx>
            <c:strRef>
              <c:f>Synthèse!$C$16</c:f>
              <c:strCache>
                <c:ptCount val="1"/>
                <c:pt idx="0">
                  <c:v>Formes orales friables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Synthèse!$J$16</c:f>
              <c:numCache/>
            </c:numRef>
          </c:val>
        </c:ser>
        <c:ser>
          <c:idx val="2"/>
          <c:order val="2"/>
          <c:tx>
            <c:strRef>
              <c:f>Synthèse!$C$17</c:f>
              <c:strCache>
                <c:ptCount val="1"/>
                <c:pt idx="0">
                  <c:v>Formes orales sachets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Synthèse!$J$17</c:f>
              <c:numCache/>
            </c:numRef>
          </c:val>
        </c:ser>
        <c:ser>
          <c:idx val="3"/>
          <c:order val="3"/>
          <c:tx>
            <c:strRef>
              <c:f>Synthèse!$C$18</c:f>
              <c:strCache>
                <c:ptCount val="1"/>
                <c:pt idx="0">
                  <c:v>Formes gouttes buvables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Synthèse!$J$18</c:f>
              <c:numCache/>
            </c:numRef>
          </c:val>
        </c:ser>
        <c:ser>
          <c:idx val="4"/>
          <c:order val="4"/>
          <c:tx>
            <c:strRef>
              <c:f>Synthèse!$C$19</c:f>
              <c:strCache>
                <c:ptCount val="1"/>
                <c:pt idx="0">
                  <c:v>Formes injectables petits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Synthèse!$J$19</c:f>
              <c:numCache/>
            </c:numRef>
          </c:val>
        </c:ser>
        <c:ser>
          <c:idx val="5"/>
          <c:order val="5"/>
          <c:tx>
            <c:strRef>
              <c:f>Synthèse!$C$20</c:f>
              <c:strCache>
                <c:ptCount val="1"/>
                <c:pt idx="0">
                  <c:v>Autres formes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Synthèse!$J$14</c:f>
              <c:strCache/>
            </c:strRef>
          </c:cat>
          <c:val>
            <c:numRef>
              <c:f>Synthèse!$J$20</c:f>
              <c:numCache/>
            </c:numRef>
          </c:val>
        </c:ser>
        <c:overlap val="-50"/>
        <c:gapWidth val="40"/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258174"/>
        <c:crossesAt val="1"/>
        <c:crossBetween val="between"/>
        <c:dispUnits/>
        <c:majorUnit val="500000"/>
        <c:minorUnit val="1000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75"/>
          <c:y val="0"/>
          <c:w val="0.373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Synthèse!$C$15</c:f>
              <c:strCache>
                <c:ptCount val="1"/>
                <c:pt idx="0">
                  <c:v>Formes orales sèches robotisables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Synthèse!$E$15</c:f>
              <c:numCache/>
            </c:numRef>
          </c:val>
        </c:ser>
        <c:ser>
          <c:idx val="1"/>
          <c:order val="1"/>
          <c:tx>
            <c:strRef>
              <c:f>Synthèse!$C$16</c:f>
              <c:strCache>
                <c:ptCount val="1"/>
                <c:pt idx="0">
                  <c:v>Formes orales friables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Synthèse!$E$16</c:f>
              <c:numCache/>
            </c:numRef>
          </c:val>
        </c:ser>
        <c:ser>
          <c:idx val="2"/>
          <c:order val="2"/>
          <c:tx>
            <c:strRef>
              <c:f>Synthèse!$C$17</c:f>
              <c:strCache>
                <c:ptCount val="1"/>
                <c:pt idx="0">
                  <c:v>Formes orales sachets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Synthèse!$E$17</c:f>
              <c:numCache/>
            </c:numRef>
          </c:val>
        </c:ser>
        <c:ser>
          <c:idx val="3"/>
          <c:order val="3"/>
          <c:tx>
            <c:strRef>
              <c:f>Synthèse!$C$18</c:f>
              <c:strCache>
                <c:ptCount val="1"/>
                <c:pt idx="0">
                  <c:v>Formes gouttes buvables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Synthèse!$E$18</c:f>
              <c:numCache/>
            </c:numRef>
          </c:val>
        </c:ser>
        <c:ser>
          <c:idx val="4"/>
          <c:order val="4"/>
          <c:tx>
            <c:strRef>
              <c:f>Synthèse!$C$19</c:f>
              <c:strCache>
                <c:ptCount val="1"/>
                <c:pt idx="0">
                  <c:v>Formes injectables petits volumes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Synthèse!$E$19</c:f>
              <c:numCache/>
            </c:numRef>
          </c:val>
        </c:ser>
        <c:ser>
          <c:idx val="5"/>
          <c:order val="5"/>
          <c:tx>
            <c:strRef>
              <c:f>Synthèse!$C$20</c:f>
              <c:strCache>
                <c:ptCount val="1"/>
                <c:pt idx="0">
                  <c:v>Autres formes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Synthèse!$E$14</c:f>
              <c:strCache/>
            </c:strRef>
          </c:cat>
          <c:val>
            <c:numRef>
              <c:f>Synthèse!$E$20</c:f>
              <c:numCache/>
            </c:numRef>
          </c:val>
        </c:ser>
        <c:overlap val="-50"/>
        <c:gapWidth val="40"/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At val="1"/>
        <c:crossBetween val="between"/>
        <c:dispUnits/>
        <c:majorUnit val="500000"/>
        <c:minorUnit val="10000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l"/>
      <c:layout>
        <c:manualLayout>
          <c:xMode val="edge"/>
          <c:yMode val="edge"/>
          <c:x val="0.00625"/>
          <c:y val="0.3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dans les 25 premières UF  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Etablissement 1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27325"/>
          <c:w val="0.771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'1 Classt UF % par formes'!$J$1</c:f>
              <c:strCache>
                <c:ptCount val="1"/>
                <c:pt idx="0">
                  <c:v>% formes sèches robotisables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formes'!$J$2:$J$26</c:f>
              <c:numCache>
                <c:ptCount val="25"/>
                <c:pt idx="0">
                  <c:v>0.960237829803047</c:v>
                </c:pt>
                <c:pt idx="1">
                  <c:v>0.909081976072911</c:v>
                </c:pt>
                <c:pt idx="2">
                  <c:v>0.908429690414025</c:v>
                </c:pt>
                <c:pt idx="3">
                  <c:v>0.89703758563229</c:v>
                </c:pt>
                <c:pt idx="4">
                  <c:v>0.896600835548804</c:v>
                </c:pt>
                <c:pt idx="5">
                  <c:v>0.894545658546163</c:v>
                </c:pt>
                <c:pt idx="6">
                  <c:v>0.891168328846081</c:v>
                </c:pt>
                <c:pt idx="7">
                  <c:v>0.888602376113576</c:v>
                </c:pt>
                <c:pt idx="8">
                  <c:v>0.886028955909704</c:v>
                </c:pt>
                <c:pt idx="9">
                  <c:v>0.872161803902564</c:v>
                </c:pt>
                <c:pt idx="10">
                  <c:v>0.867276239079971</c:v>
                </c:pt>
                <c:pt idx="11">
                  <c:v>0.861563185857689</c:v>
                </c:pt>
                <c:pt idx="12">
                  <c:v>0.860896176616018</c:v>
                </c:pt>
                <c:pt idx="13">
                  <c:v>0.860389215342442</c:v>
                </c:pt>
                <c:pt idx="14">
                  <c:v>0.85257415976539</c:v>
                </c:pt>
                <c:pt idx="15">
                  <c:v>0.85233912710472</c:v>
                </c:pt>
                <c:pt idx="16">
                  <c:v>0.844733913295445</c:v>
                </c:pt>
                <c:pt idx="17">
                  <c:v>0.836502390880842</c:v>
                </c:pt>
                <c:pt idx="18">
                  <c:v>0.808896210873147</c:v>
                </c:pt>
                <c:pt idx="19">
                  <c:v>0.804896009553189</c:v>
                </c:pt>
                <c:pt idx="20">
                  <c:v>0.803464924737291</c:v>
                </c:pt>
                <c:pt idx="21">
                  <c:v>0.796288449466416</c:v>
                </c:pt>
                <c:pt idx="22">
                  <c:v>0.761509210064996</c:v>
                </c:pt>
                <c:pt idx="23">
                  <c:v>0.735384000972374</c:v>
                </c:pt>
                <c:pt idx="24">
                  <c:v>0.709904043865661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Classt UF % par formes'!$K$1</c:f>
              <c:strCache>
                <c:ptCount val="1"/>
                <c:pt idx="0">
                  <c:v>% formes sèches friables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formes'!$K$2:$K$26</c:f>
              <c:numCache>
                <c:ptCount val="25"/>
                <c:pt idx="0">
                  <c:v>0.0330732069862505</c:v>
                </c:pt>
                <c:pt idx="1">
                  <c:v>0.0418109907386936</c:v>
                </c:pt>
                <c:pt idx="2">
                  <c:v>0.0598657217456173</c:v>
                </c:pt>
                <c:pt idx="3">
                  <c:v>0.0447787446769117</c:v>
                </c:pt>
                <c:pt idx="4">
                  <c:v>0.0751044436004557</c:v>
                </c:pt>
                <c:pt idx="5">
                  <c:v>0.0416333571759162</c:v>
                </c:pt>
                <c:pt idx="6">
                  <c:v>0.0418072883091275</c:v>
                </c:pt>
                <c:pt idx="7">
                  <c:v>0.0375210331942047</c:v>
                </c:pt>
                <c:pt idx="8">
                  <c:v>0.0376791510156449</c:v>
                </c:pt>
                <c:pt idx="9">
                  <c:v>0.0260265967302841</c:v>
                </c:pt>
                <c:pt idx="10">
                  <c:v>0.012740772243191</c:v>
                </c:pt>
                <c:pt idx="11">
                  <c:v>0.0546407454935777</c:v>
                </c:pt>
                <c:pt idx="12">
                  <c:v>0.0120140587205495</c:v>
                </c:pt>
                <c:pt idx="13">
                  <c:v>0.043036996213775</c:v>
                </c:pt>
                <c:pt idx="14">
                  <c:v>0.0415135807863153</c:v>
                </c:pt>
                <c:pt idx="15">
                  <c:v>0.0382401264994009</c:v>
                </c:pt>
                <c:pt idx="16">
                  <c:v>0.0366680057162049</c:v>
                </c:pt>
                <c:pt idx="17">
                  <c:v>0.0629840124937612</c:v>
                </c:pt>
                <c:pt idx="18">
                  <c:v>0.0798166687787775</c:v>
                </c:pt>
                <c:pt idx="19">
                  <c:v>0.0605433376455369</c:v>
                </c:pt>
                <c:pt idx="20">
                  <c:v>0.0246433486990147</c:v>
                </c:pt>
                <c:pt idx="21">
                  <c:v>0.0296374764595104</c:v>
                </c:pt>
                <c:pt idx="22">
                  <c:v>0.0425577820329567</c:v>
                </c:pt>
                <c:pt idx="23">
                  <c:v>0.0359691618482055</c:v>
                </c:pt>
                <c:pt idx="24">
                  <c:v>0.213331048663468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Classt UF % par formes'!$L$1</c:f>
              <c:strCache>
                <c:ptCount val="1"/>
                <c:pt idx="0">
                  <c:v>% formes sachets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formes'!$L$2:$L$26</c:f>
              <c:numCache>
                <c:ptCount val="25"/>
                <c:pt idx="0">
                  <c:v>0</c:v>
                </c:pt>
                <c:pt idx="1">
                  <c:v>0.00872085882035031</c:v>
                </c:pt>
                <c:pt idx="2">
                  <c:v>0.0187740892701728</c:v>
                </c:pt>
                <c:pt idx="3">
                  <c:v>0.0291520088872431</c:v>
                </c:pt>
                <c:pt idx="4">
                  <c:v>0.0094948727687049</c:v>
                </c:pt>
                <c:pt idx="5">
                  <c:v>0.0244807225705109</c:v>
                </c:pt>
                <c:pt idx="6">
                  <c:v>0.0296158659133139</c:v>
                </c:pt>
                <c:pt idx="7">
                  <c:v>0.0434868119140753</c:v>
                </c:pt>
                <c:pt idx="8">
                  <c:v>0.0383355822180081</c:v>
                </c:pt>
                <c:pt idx="9">
                  <c:v>0.0451973374763038</c:v>
                </c:pt>
                <c:pt idx="10">
                  <c:v>0.0494568780677972</c:v>
                </c:pt>
                <c:pt idx="11">
                  <c:v>0.0322255669756899</c:v>
                </c:pt>
                <c:pt idx="12">
                  <c:v>0.0656429993719013</c:v>
                </c:pt>
                <c:pt idx="13">
                  <c:v>0.0592912816622172</c:v>
                </c:pt>
                <c:pt idx="14">
                  <c:v>0.0790154840161791</c:v>
                </c:pt>
                <c:pt idx="15">
                  <c:v>0.0704023520982347</c:v>
                </c:pt>
                <c:pt idx="16">
                  <c:v>0.0642216939196175</c:v>
                </c:pt>
                <c:pt idx="17">
                  <c:v>0.0489768318011302</c:v>
                </c:pt>
                <c:pt idx="18">
                  <c:v>0.0645249862712795</c:v>
                </c:pt>
                <c:pt idx="19">
                  <c:v>0.0685242312667927</c:v>
                </c:pt>
                <c:pt idx="20">
                  <c:v>0.100222838791427</c:v>
                </c:pt>
                <c:pt idx="21">
                  <c:v>0.128154425612053</c:v>
                </c:pt>
                <c:pt idx="22">
                  <c:v>0.110952291054236</c:v>
                </c:pt>
                <c:pt idx="23">
                  <c:v>0.132920074317168</c:v>
                </c:pt>
                <c:pt idx="24">
                  <c:v>0.0335846470185058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 Classt UF % par formes'!$M$1</c:f>
              <c:strCache>
                <c:ptCount val="1"/>
                <c:pt idx="0">
                  <c:v>% formes buvables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formes'!$M$2:$M$26</c:f>
              <c:numCache>
                <c:ptCount val="25"/>
                <c:pt idx="0">
                  <c:v>0.00328254676080763</c:v>
                </c:pt>
                <c:pt idx="1">
                  <c:v>0.00872085882035031</c:v>
                </c:pt>
                <c:pt idx="2">
                  <c:v>0.000372995151063036</c:v>
                </c:pt>
                <c:pt idx="3">
                  <c:v>0.00709127939270505</c:v>
                </c:pt>
                <c:pt idx="4">
                  <c:v>0.000189897455374098</c:v>
                </c:pt>
                <c:pt idx="5">
                  <c:v>0.0052173181301805</c:v>
                </c:pt>
                <c:pt idx="6">
                  <c:v>0.00287247355049107</c:v>
                </c:pt>
                <c:pt idx="7">
                  <c:v>0.00305937370249776</c:v>
                </c:pt>
                <c:pt idx="8">
                  <c:v>0.00735202946646731</c:v>
                </c:pt>
                <c:pt idx="9">
                  <c:v>0.0203965278866575</c:v>
                </c:pt>
                <c:pt idx="10">
                  <c:v>0.0162847979019368</c:v>
                </c:pt>
                <c:pt idx="11">
                  <c:v>0.00279440160228349</c:v>
                </c:pt>
                <c:pt idx="12">
                  <c:v>0.0164909326597977</c:v>
                </c:pt>
                <c:pt idx="13">
                  <c:v>0.00727184236707058</c:v>
                </c:pt>
                <c:pt idx="14">
                  <c:v>0.00667288940083014</c:v>
                </c:pt>
                <c:pt idx="15">
                  <c:v>0.00880801492297619</c:v>
                </c:pt>
                <c:pt idx="16">
                  <c:v>0.010951669092322</c:v>
                </c:pt>
                <c:pt idx="17">
                  <c:v>0.00431485566163804</c:v>
                </c:pt>
                <c:pt idx="18">
                  <c:v>0.00808938453090018</c:v>
                </c:pt>
                <c:pt idx="19">
                  <c:v>0.0156035426410588</c:v>
                </c:pt>
                <c:pt idx="20">
                  <c:v>0.0213881545889498</c:v>
                </c:pt>
                <c:pt idx="21">
                  <c:v>0.0133239171374765</c:v>
                </c:pt>
                <c:pt idx="22">
                  <c:v>0.0405890126486691</c:v>
                </c:pt>
                <c:pt idx="23">
                  <c:v>0.00391554235904916</c:v>
                </c:pt>
                <c:pt idx="24">
                  <c:v>0.00171350239890336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 Classt UF % par formes'!$N$1</c:f>
              <c:strCache>
                <c:ptCount val="1"/>
                <c:pt idx="0">
                  <c:v>% formes injectables petits volumes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formes'!$N$2:$N$26</c:f>
              <c:numCache>
                <c:ptCount val="25"/>
                <c:pt idx="0">
                  <c:v>0.00241545893719807</c:v>
                </c:pt>
                <c:pt idx="1">
                  <c:v>0.0035866067261159</c:v>
                </c:pt>
                <c:pt idx="2">
                  <c:v>0.000186497575531518</c:v>
                </c:pt>
                <c:pt idx="3">
                  <c:v>0.00275874837992964</c:v>
                </c:pt>
                <c:pt idx="4">
                  <c:v>0.0124382833270034</c:v>
                </c:pt>
                <c:pt idx="5">
                  <c:v>0.0038568884026872</c:v>
                </c:pt>
                <c:pt idx="6">
                  <c:v>0.00432293049182814</c:v>
                </c:pt>
                <c:pt idx="7">
                  <c:v>0.00314678437971198</c:v>
                </c:pt>
                <c:pt idx="8">
                  <c:v>0.00734473578644105</c:v>
                </c:pt>
                <c:pt idx="9">
                  <c:v>0.00480337519063841</c:v>
                </c:pt>
                <c:pt idx="10">
                  <c:v>0.00503251643541899</c:v>
                </c:pt>
                <c:pt idx="11">
                  <c:v>0.00299828498099087</c:v>
                </c:pt>
                <c:pt idx="12">
                  <c:v>0.00596025605046172</c:v>
                </c:pt>
                <c:pt idx="13">
                  <c:v>0.00524631934553419</c:v>
                </c:pt>
                <c:pt idx="14">
                  <c:v>0.00339602407006534</c:v>
                </c:pt>
                <c:pt idx="15">
                  <c:v>0.00176036763888374</c:v>
                </c:pt>
                <c:pt idx="16">
                  <c:v>0.00450447484013724</c:v>
                </c:pt>
                <c:pt idx="17">
                  <c:v>0.00869411215404679</c:v>
                </c:pt>
                <c:pt idx="18">
                  <c:v>0.00541756431377519</c:v>
                </c:pt>
                <c:pt idx="19">
                  <c:v>0.00897601751418052</c:v>
                </c:pt>
                <c:pt idx="20">
                  <c:v>0.00627007187643371</c:v>
                </c:pt>
                <c:pt idx="21">
                  <c:v>0.00246390458254865</c:v>
                </c:pt>
                <c:pt idx="22">
                  <c:v>0.00884597750748402</c:v>
                </c:pt>
                <c:pt idx="23">
                  <c:v>0.00546960462572277</c:v>
                </c:pt>
                <c:pt idx="24">
                  <c:v>0.00873886223440713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 Classt UF % par formes'!$O$1</c:f>
              <c:strCache>
                <c:ptCount val="1"/>
                <c:pt idx="0">
                  <c:v>% autres formes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Classt UF % par formes'!$B$2:$B$26</c:f>
              <c:strCache>
                <c:ptCount val="25"/>
                <c:pt idx="0">
                  <c:v>UNITÉ V</c:v>
                </c:pt>
                <c:pt idx="1">
                  <c:v>UNITÉ T</c:v>
                </c:pt>
                <c:pt idx="2">
                  <c:v>UNITÉ Y</c:v>
                </c:pt>
                <c:pt idx="3">
                  <c:v>UNITÉ I</c:v>
                </c:pt>
                <c:pt idx="4">
                  <c:v>UNITÉ X</c:v>
                </c:pt>
                <c:pt idx="5">
                  <c:v>UNITÉ D</c:v>
                </c:pt>
                <c:pt idx="6">
                  <c:v>UNITÉ J</c:v>
                </c:pt>
                <c:pt idx="7">
                  <c:v>UNITÉ E</c:v>
                </c:pt>
                <c:pt idx="8">
                  <c:v>UNITÉ F</c:v>
                </c:pt>
                <c:pt idx="9">
                  <c:v>UNITÉ P</c:v>
                </c:pt>
                <c:pt idx="10">
                  <c:v>UNITÉ R</c:v>
                </c:pt>
                <c:pt idx="11">
                  <c:v>UNITÉ N</c:v>
                </c:pt>
                <c:pt idx="12">
                  <c:v>UNITÉ O</c:v>
                </c:pt>
                <c:pt idx="13">
                  <c:v>UNITÉ G</c:v>
                </c:pt>
                <c:pt idx="14">
                  <c:v>UNITÉ B</c:v>
                </c:pt>
                <c:pt idx="15">
                  <c:v>UNITÉ A</c:v>
                </c:pt>
                <c:pt idx="16">
                  <c:v>UNITÉ C</c:v>
                </c:pt>
                <c:pt idx="17">
                  <c:v>UNITÉ Q</c:v>
                </c:pt>
                <c:pt idx="18">
                  <c:v>UNITÉ L</c:v>
                </c:pt>
                <c:pt idx="19">
                  <c:v>UNITÉ S</c:v>
                </c:pt>
                <c:pt idx="20">
                  <c:v>UNITÉ M</c:v>
                </c:pt>
                <c:pt idx="21">
                  <c:v>UNITÉ H</c:v>
                </c:pt>
                <c:pt idx="22">
                  <c:v>UNITÉ U</c:v>
                </c:pt>
                <c:pt idx="23">
                  <c:v>UNITÉ K</c:v>
                </c:pt>
                <c:pt idx="24">
                  <c:v>UNITÉ W</c:v>
                </c:pt>
              </c:strCache>
            </c:strRef>
          </c:cat>
          <c:val>
            <c:numRef>
              <c:f>'1 Classt UF % par formes'!$O$2:$O$26</c:f>
              <c:numCache>
                <c:ptCount val="25"/>
                <c:pt idx="0">
                  <c:v>0.000990957512696643</c:v>
                </c:pt>
                <c:pt idx="1">
                  <c:v>0.0280050114230968</c:v>
                </c:pt>
                <c:pt idx="2">
                  <c:v>0.0123710058435907</c:v>
                </c:pt>
                <c:pt idx="3">
                  <c:v>0.019163117941122</c:v>
                </c:pt>
                <c:pt idx="4">
                  <c:v>0.00617166729965818</c:v>
                </c:pt>
                <c:pt idx="5">
                  <c:v>0.0302450176014362</c:v>
                </c:pt>
                <c:pt idx="6">
                  <c:v>0.0302036327784309</c:v>
                </c:pt>
                <c:pt idx="7">
                  <c:v>0.0241544838035299</c:v>
                </c:pt>
                <c:pt idx="8">
                  <c:v>0.0232449582436818</c:v>
                </c:pt>
                <c:pt idx="9">
                  <c:v>0.0314143588135521</c:v>
                </c:pt>
                <c:pt idx="10">
                  <c:v>0.049208796271685</c:v>
                </c:pt>
                <c:pt idx="11">
                  <c:v>0.0457778150897687</c:v>
                </c:pt>
                <c:pt idx="12">
                  <c:v>0.0389688489756645</c:v>
                </c:pt>
                <c:pt idx="13">
                  <c:v>0.0247643450689608</c:v>
                </c:pt>
                <c:pt idx="14">
                  <c:v>0.0168278619612205</c:v>
                </c:pt>
                <c:pt idx="15">
                  <c:v>0.0284438350072268</c:v>
                </c:pt>
                <c:pt idx="16">
                  <c:v>0.0389202431362735</c:v>
                </c:pt>
                <c:pt idx="17">
                  <c:v>0.0384955965931961</c:v>
                </c:pt>
                <c:pt idx="18">
                  <c:v>0.0332235035694673</c:v>
                </c:pt>
                <c:pt idx="19">
                  <c:v>0.0414568613792417</c:v>
                </c:pt>
                <c:pt idx="20">
                  <c:v>0.044010661306884</c:v>
                </c:pt>
                <c:pt idx="21">
                  <c:v>0.0301318267419962</c:v>
                </c:pt>
                <c:pt idx="22">
                  <c:v>0.0355457266916583</c:v>
                </c:pt>
                <c:pt idx="23">
                  <c:v>0.0863242520532722</c:v>
                </c:pt>
                <c:pt idx="24">
                  <c:v>0.0327278958190541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%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875"/>
          <c:y val="0.18425"/>
          <c:w val="0.767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7775"/>
          <c:w val="0.361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'2 Classt UF % par formes'!$J$1:$J$2</c:f>
              <c:strCache>
                <c:ptCount val="1"/>
                <c:pt idx="0">
                  <c:v>% formes sèches robotisables 90,0%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formes'!$J$3:$J$12</c:f>
              <c:numCache>
                <c:ptCount val="10"/>
                <c:pt idx="0">
                  <c:v>0.893458407214628</c:v>
                </c:pt>
                <c:pt idx="1">
                  <c:v>0.816724849254205</c:v>
                </c:pt>
                <c:pt idx="2">
                  <c:v>0.81029341194214</c:v>
                </c:pt>
                <c:pt idx="3">
                  <c:v>0.803012125626633</c:v>
                </c:pt>
                <c:pt idx="4">
                  <c:v>0.795633409494796</c:v>
                </c:pt>
                <c:pt idx="5">
                  <c:v>0.766071135879364</c:v>
                </c:pt>
                <c:pt idx="6">
                  <c:v>0.724238324277993</c:v>
                </c:pt>
                <c:pt idx="7">
                  <c:v>0.711030383091149</c:v>
                </c:pt>
                <c:pt idx="8">
                  <c:v>0.703531052708853</c:v>
                </c:pt>
                <c:pt idx="9">
                  <c:v>0.573371810848036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Classt UF % par formes'!$K$1:$K$2</c:f>
              <c:strCache>
                <c:ptCount val="1"/>
                <c:pt idx="0">
                  <c:v>% formes sèches friables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formes'!$K$3:$K$12</c:f>
              <c:numCache>
                <c:ptCount val="10"/>
                <c:pt idx="0">
                  <c:v>0.0541669049934222</c:v>
                </c:pt>
                <c:pt idx="1">
                  <c:v>0.0810853697238972</c:v>
                </c:pt>
                <c:pt idx="2">
                  <c:v>0.019040926852677</c:v>
                </c:pt>
                <c:pt idx="3">
                  <c:v>0.112001371095591</c:v>
                </c:pt>
                <c:pt idx="4">
                  <c:v>0.0756537192180756</c:v>
                </c:pt>
                <c:pt idx="5">
                  <c:v>0.0692017702016063</c:v>
                </c:pt>
                <c:pt idx="6">
                  <c:v>0.0861024729225255</c:v>
                </c:pt>
                <c:pt idx="7">
                  <c:v>0.0795904887714663</c:v>
                </c:pt>
                <c:pt idx="8">
                  <c:v>0.0891847746292762</c:v>
                </c:pt>
                <c:pt idx="9">
                  <c:v>0.0913228831901358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Classt UF % par formes'!$L$1:$L$2</c:f>
              <c:strCache>
                <c:ptCount val="1"/>
                <c:pt idx="0">
                  <c:v>% formes sachets 5,0%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formes'!$L$3:$L$12</c:f>
              <c:numCache>
                <c:ptCount val="10"/>
                <c:pt idx="0">
                  <c:v>0.0507731319948903</c:v>
                </c:pt>
                <c:pt idx="1">
                  <c:v>0.0991748651221834</c:v>
                </c:pt>
                <c:pt idx="2">
                  <c:v>0.113577157743196</c:v>
                </c:pt>
                <c:pt idx="3">
                  <c:v>0.10435322850165</c:v>
                </c:pt>
                <c:pt idx="4">
                  <c:v>0.1000253871541</c:v>
                </c:pt>
                <c:pt idx="5">
                  <c:v>0.16331748893624</c:v>
                </c:pt>
                <c:pt idx="6">
                  <c:v>0.0990939937238346</c:v>
                </c:pt>
                <c:pt idx="7">
                  <c:v>0.175528401585205</c:v>
                </c:pt>
                <c:pt idx="8">
                  <c:v>0.155827888709441</c:v>
                </c:pt>
                <c:pt idx="9">
                  <c:v>0.119407096477996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 Classt UF % par formes'!$M$1:$M$2</c:f>
              <c:strCache>
                <c:ptCount val="1"/>
                <c:pt idx="0">
                  <c:v>% formes buvables 5,0%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formes'!$M$3:$M$12</c:f>
              <c:numCache>
                <c:ptCount val="10"/>
                <c:pt idx="0">
                  <c:v>0</c:v>
                </c:pt>
                <c:pt idx="1">
                  <c:v>0.00111075848936845</c:v>
                </c:pt>
                <c:pt idx="2">
                  <c:v>0.00032563241242202</c:v>
                </c:pt>
                <c:pt idx="3">
                  <c:v>4.28467372209606E-05</c:v>
                </c:pt>
                <c:pt idx="4">
                  <c:v>0.00114242193450114</c:v>
                </c:pt>
                <c:pt idx="5">
                  <c:v>0</c:v>
                </c:pt>
                <c:pt idx="6">
                  <c:v>0.000821710148828709</c:v>
                </c:pt>
                <c:pt idx="7">
                  <c:v>0.000660501981505945</c:v>
                </c:pt>
                <c:pt idx="8">
                  <c:v>0.00151868301277345</c:v>
                </c:pt>
                <c:pt idx="9">
                  <c:v>0.000918213419033252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 Classt UF % par formes'!$N$1:$N$2</c:f>
              <c:strCache>
                <c:ptCount val="1"/>
                <c:pt idx="0">
                  <c:v>% formes injectables petits volumes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formes'!$N$3:$N$12</c:f>
              <c:numCache>
                <c:ptCount val="10"/>
                <c:pt idx="0">
                  <c:v>1.90661404411905E-05</c:v>
                </c:pt>
                <c:pt idx="1">
                  <c:v>0.00698191050460171</c:v>
                </c:pt>
                <c:pt idx="2">
                  <c:v>0.00447316103379722</c:v>
                </c:pt>
                <c:pt idx="3">
                  <c:v>0.000342773897767685</c:v>
                </c:pt>
                <c:pt idx="4">
                  <c:v>0.00583904544300584</c:v>
                </c:pt>
                <c:pt idx="5">
                  <c:v>0.000229470578593673</c:v>
                </c:pt>
                <c:pt idx="6">
                  <c:v>0.0522281804078799</c:v>
                </c:pt>
                <c:pt idx="7">
                  <c:v>0.00247688243064729</c:v>
                </c:pt>
                <c:pt idx="8">
                  <c:v>0.0101077301424167</c:v>
                </c:pt>
                <c:pt idx="9">
                  <c:v>0.127382435889027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 Classt UF % par formes'!$O$1:$O$2</c:f>
              <c:strCache>
                <c:ptCount val="1"/>
                <c:pt idx="0">
                  <c:v>% autres formes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Classt UF % par formes'!$B$3:$B$12</c:f>
              <c:strCache>
                <c:ptCount val="10"/>
                <c:pt idx="0">
                  <c:v>UNITÉ IV.</c:v>
                </c:pt>
                <c:pt idx="1">
                  <c:v>UNITÉ IX.</c:v>
                </c:pt>
                <c:pt idx="2">
                  <c:v>UNITÉ III.</c:v>
                </c:pt>
                <c:pt idx="3">
                  <c:v>UNITÉ VI.</c:v>
                </c:pt>
                <c:pt idx="4">
                  <c:v>UNITÉ VIII.</c:v>
                </c:pt>
                <c:pt idx="5">
                  <c:v>UNITÉ VII.</c:v>
                </c:pt>
                <c:pt idx="6">
                  <c:v>UNITÉ II.</c:v>
                </c:pt>
                <c:pt idx="7">
                  <c:v>UNITÉ X.</c:v>
                </c:pt>
                <c:pt idx="8">
                  <c:v>UNITÉ I.</c:v>
                </c:pt>
                <c:pt idx="9">
                  <c:v>UNITÉ V.</c:v>
                </c:pt>
              </c:strCache>
            </c:strRef>
          </c:cat>
          <c:val>
            <c:numRef>
              <c:f>'2 Classt UF % par formes'!$O$3:$O$12</c:f>
              <c:numCache>
                <c:ptCount val="10"/>
                <c:pt idx="0">
                  <c:v>0.00158248965661881</c:v>
                </c:pt>
                <c:pt idx="1">
                  <c:v>0.0217391304347826</c:v>
                </c:pt>
                <c:pt idx="2">
                  <c:v>0.056951395077809</c:v>
                </c:pt>
                <c:pt idx="3">
                  <c:v>0.00306354171129868</c:v>
                </c:pt>
                <c:pt idx="4">
                  <c:v>0.0303376491495303</c:v>
                </c:pt>
                <c:pt idx="5">
                  <c:v>0.00118013440419603</c:v>
                </c:pt>
                <c:pt idx="6">
                  <c:v>0.0493096926379021</c:v>
                </c:pt>
                <c:pt idx="7">
                  <c:v>0.0378137384412153</c:v>
                </c:pt>
                <c:pt idx="8">
                  <c:v>0.0575723094993393</c:v>
                </c:pt>
                <c:pt idx="9">
                  <c:v>0.0991801665901489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289"/>
          <c:w val="0.4455"/>
          <c:h val="0.2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(% 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3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34325"/>
          <c:w val="0.304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'3 Classt UF % par formes'!$J$1</c:f>
              <c:strCache>
                <c:ptCount val="1"/>
                <c:pt idx="0">
                  <c:v>% formes sèches robotisables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formes'!$J$2:$J$9</c:f>
              <c:numCache>
                <c:ptCount val="8"/>
                <c:pt idx="0">
                  <c:v>0.92068882659191</c:v>
                </c:pt>
                <c:pt idx="1">
                  <c:v>0.865641227897193</c:v>
                </c:pt>
                <c:pt idx="2">
                  <c:v>0.82974700685243</c:v>
                </c:pt>
                <c:pt idx="3">
                  <c:v>0.811790085409879</c:v>
                </c:pt>
                <c:pt idx="4">
                  <c:v>0.803692108924667</c:v>
                </c:pt>
                <c:pt idx="5">
                  <c:v>0.784372232206582</c:v>
                </c:pt>
                <c:pt idx="6">
                  <c:v>0.781603911571733</c:v>
                </c:pt>
                <c:pt idx="7">
                  <c:v>0.72110839926559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Classt UF % par formes'!$K$1</c:f>
              <c:strCache>
                <c:ptCount val="1"/>
                <c:pt idx="0">
                  <c:v>% formes sèches friables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formes'!$K$2:$K$9</c:f>
              <c:numCache>
                <c:ptCount val="8"/>
                <c:pt idx="0">
                  <c:v>0.00510212254705647</c:v>
                </c:pt>
                <c:pt idx="1">
                  <c:v>0.0183395779925064</c:v>
                </c:pt>
                <c:pt idx="2">
                  <c:v>0.0248700797661691</c:v>
                </c:pt>
                <c:pt idx="3">
                  <c:v>0.0105368201696457</c:v>
                </c:pt>
                <c:pt idx="4">
                  <c:v>0.00721774995030809</c:v>
                </c:pt>
                <c:pt idx="5">
                  <c:v>0.00956205446587499</c:v>
                </c:pt>
                <c:pt idx="6">
                  <c:v>0.00321785281457646</c:v>
                </c:pt>
                <c:pt idx="7">
                  <c:v>0.00494031072342371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Classt UF % par formes'!$L$1</c:f>
              <c:strCache>
                <c:ptCount val="1"/>
                <c:pt idx="0">
                  <c:v>% formes sachets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formes'!$L$2:$L$9</c:f>
              <c:numCache>
                <c:ptCount val="8"/>
                <c:pt idx="0">
                  <c:v>0.0453824589507409</c:v>
                </c:pt>
                <c:pt idx="1">
                  <c:v>0.0569396057465472</c:v>
                </c:pt>
                <c:pt idx="2">
                  <c:v>0.100021972743578</c:v>
                </c:pt>
                <c:pt idx="3">
                  <c:v>0.103240292330721</c:v>
                </c:pt>
                <c:pt idx="4">
                  <c:v>0.115061617968595</c:v>
                </c:pt>
                <c:pt idx="5">
                  <c:v>0.123051258459237</c:v>
                </c:pt>
                <c:pt idx="6">
                  <c:v>0.173346149024197</c:v>
                </c:pt>
                <c:pt idx="7">
                  <c:v>0.162071686120676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Classt UF % par formes'!$M$1</c:f>
              <c:strCache>
                <c:ptCount val="1"/>
                <c:pt idx="0">
                  <c:v>% formes buvables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formes'!$M$2:$M$9</c:f>
              <c:numCache>
                <c:ptCount val="8"/>
                <c:pt idx="0">
                  <c:v>0.00142571085302363</c:v>
                </c:pt>
                <c:pt idx="1">
                  <c:v>0.00116128749534389</c:v>
                </c:pt>
                <c:pt idx="2">
                  <c:v>0.000495664215598604</c:v>
                </c:pt>
                <c:pt idx="3">
                  <c:v>0.0012473951454316</c:v>
                </c:pt>
                <c:pt idx="4">
                  <c:v>0.0010311071357583</c:v>
                </c:pt>
                <c:pt idx="5">
                  <c:v>0.00181438263696009</c:v>
                </c:pt>
                <c:pt idx="6">
                  <c:v>0.00125370888879602</c:v>
                </c:pt>
                <c:pt idx="7">
                  <c:v>0.00127563247037657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 Classt UF % par formes'!$N$1</c:f>
              <c:strCache>
                <c:ptCount val="1"/>
                <c:pt idx="0">
                  <c:v>% formes injectables petits volumes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formes'!$N$2:$N$9</c:f>
              <c:numCache>
                <c:ptCount val="8"/>
                <c:pt idx="0">
                  <c:v>0.00688025630756908</c:v>
                </c:pt>
                <c:pt idx="1">
                  <c:v>0.00627387395283274</c:v>
                </c:pt>
                <c:pt idx="2">
                  <c:v>0.00657649325232375</c:v>
                </c:pt>
                <c:pt idx="3">
                  <c:v>0.00658918141527986</c:v>
                </c:pt>
                <c:pt idx="4">
                  <c:v>0.00578289604452395</c:v>
                </c:pt>
                <c:pt idx="5">
                  <c:v>0.0181094304902273</c:v>
                </c:pt>
                <c:pt idx="6">
                  <c:v>0.0179698274060763</c:v>
                </c:pt>
                <c:pt idx="7">
                  <c:v>0.0265670739350681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 Classt UF % par formes'!$O$1</c:f>
              <c:strCache>
                <c:ptCount val="1"/>
                <c:pt idx="0">
                  <c:v>% autres formes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Classt UF % par formes'!$B$2:$B$9</c:f>
              <c:strCache>
                <c:ptCount val="8"/>
                <c:pt idx="0">
                  <c:v>UNITÉ d.</c:v>
                </c:pt>
                <c:pt idx="1">
                  <c:v>UNITÉ c.</c:v>
                </c:pt>
                <c:pt idx="2">
                  <c:v>UNITÉ a.</c:v>
                </c:pt>
                <c:pt idx="3">
                  <c:v>UNITÉ e.</c:v>
                </c:pt>
                <c:pt idx="4">
                  <c:v>UNITÉ b.</c:v>
                </c:pt>
                <c:pt idx="5">
                  <c:v>UNITÉ g.</c:v>
                </c:pt>
                <c:pt idx="6">
                  <c:v>UNITÉ h.</c:v>
                </c:pt>
                <c:pt idx="7">
                  <c:v>UNITÉ f.</c:v>
                </c:pt>
              </c:strCache>
            </c:strRef>
          </c:cat>
          <c:val>
            <c:numRef>
              <c:f>'3 Classt UF % par formes'!$O$2:$O$9</c:f>
              <c:numCache>
                <c:ptCount val="8"/>
                <c:pt idx="0">
                  <c:v>0.0205206247496996</c:v>
                </c:pt>
                <c:pt idx="1">
                  <c:v>0.0516444269155766</c:v>
                </c:pt>
                <c:pt idx="2">
                  <c:v>0.0382887831699004</c:v>
                </c:pt>
                <c:pt idx="3">
                  <c:v>0.0665962255290423</c:v>
                </c:pt>
                <c:pt idx="4">
                  <c:v>0.0672145199761479</c:v>
                </c:pt>
                <c:pt idx="5">
                  <c:v>0.0630906417411194</c:v>
                </c:pt>
                <c:pt idx="6">
                  <c:v>0.0226085502946216</c:v>
                </c:pt>
                <c:pt idx="7">
                  <c:v>0.0840368974848657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4555"/>
          <c:w val="0.3952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dans les 25 premières UF  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(nbres d'unités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1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7375"/>
          <c:w val="0.771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'1 Classt UF UCD par formes'!$C$1</c:f>
              <c:strCache>
                <c:ptCount val="1"/>
                <c:pt idx="0">
                  <c:v>Formes orales sèches robotisables dispensées en 2011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formes'!$C$2:$C$26</c:f>
              <c:numCache>
                <c:ptCount val="25"/>
                <c:pt idx="0">
                  <c:v>137992</c:v>
                </c:pt>
                <c:pt idx="1">
                  <c:v>128789</c:v>
                </c:pt>
                <c:pt idx="2">
                  <c:v>128272</c:v>
                </c:pt>
                <c:pt idx="3">
                  <c:v>127564</c:v>
                </c:pt>
                <c:pt idx="4">
                  <c:v>121990</c:v>
                </c:pt>
                <c:pt idx="5">
                  <c:v>121479</c:v>
                </c:pt>
                <c:pt idx="6">
                  <c:v>120211</c:v>
                </c:pt>
                <c:pt idx="7">
                  <c:v>101479</c:v>
                </c:pt>
                <c:pt idx="8">
                  <c:v>96898</c:v>
                </c:pt>
                <c:pt idx="9">
                  <c:v>94004</c:v>
                </c:pt>
                <c:pt idx="10">
                  <c:v>84703</c:v>
                </c:pt>
                <c:pt idx="11">
                  <c:v>76596</c:v>
                </c:pt>
                <c:pt idx="12">
                  <c:v>73554</c:v>
                </c:pt>
                <c:pt idx="13">
                  <c:v>71838</c:v>
                </c:pt>
                <c:pt idx="14">
                  <c:v>64420</c:v>
                </c:pt>
                <c:pt idx="15">
                  <c:v>61190</c:v>
                </c:pt>
                <c:pt idx="16">
                  <c:v>51956</c:v>
                </c:pt>
                <c:pt idx="17">
                  <c:v>48943</c:v>
                </c:pt>
                <c:pt idx="18">
                  <c:v>40442</c:v>
                </c:pt>
                <c:pt idx="19">
                  <c:v>37006</c:v>
                </c:pt>
                <c:pt idx="20">
                  <c:v>28236</c:v>
                </c:pt>
                <c:pt idx="21">
                  <c:v>15504</c:v>
                </c:pt>
                <c:pt idx="22">
                  <c:v>14613</c:v>
                </c:pt>
                <c:pt idx="23">
                  <c:v>9443</c:v>
                </c:pt>
                <c:pt idx="24">
                  <c:v>4143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Classt UF UCD par formes'!$D$1</c:f>
              <c:strCache>
                <c:ptCount val="1"/>
                <c:pt idx="0">
                  <c:v>Formes orales sèches friables dispensées en 2011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formes'!$D$2:$D$26</c:f>
              <c:numCache>
                <c:ptCount val="25"/>
                <c:pt idx="0">
                  <c:v>6191</c:v>
                </c:pt>
                <c:pt idx="1">
                  <c:v>6271</c:v>
                </c:pt>
                <c:pt idx="2">
                  <c:v>5568</c:v>
                </c:pt>
                <c:pt idx="3">
                  <c:v>5937</c:v>
                </c:pt>
                <c:pt idx="4">
                  <c:v>5151</c:v>
                </c:pt>
                <c:pt idx="5">
                  <c:v>5166</c:v>
                </c:pt>
                <c:pt idx="6">
                  <c:v>6013</c:v>
                </c:pt>
                <c:pt idx="7">
                  <c:v>3777</c:v>
                </c:pt>
                <c:pt idx="8">
                  <c:v>4837</c:v>
                </c:pt>
                <c:pt idx="9">
                  <c:v>4410</c:v>
                </c:pt>
                <c:pt idx="10">
                  <c:v>4143</c:v>
                </c:pt>
                <c:pt idx="11">
                  <c:v>7558</c:v>
                </c:pt>
                <c:pt idx="12">
                  <c:v>2256</c:v>
                </c:pt>
                <c:pt idx="13">
                  <c:v>4556</c:v>
                </c:pt>
                <c:pt idx="14">
                  <c:v>899</c:v>
                </c:pt>
                <c:pt idx="15">
                  <c:v>1826</c:v>
                </c:pt>
                <c:pt idx="16">
                  <c:v>3912</c:v>
                </c:pt>
                <c:pt idx="17">
                  <c:v>719</c:v>
                </c:pt>
                <c:pt idx="18">
                  <c:v>3042</c:v>
                </c:pt>
                <c:pt idx="19">
                  <c:v>1702</c:v>
                </c:pt>
                <c:pt idx="20">
                  <c:v>1578</c:v>
                </c:pt>
                <c:pt idx="21">
                  <c:v>534</c:v>
                </c:pt>
                <c:pt idx="22">
                  <c:v>963</c:v>
                </c:pt>
                <c:pt idx="23">
                  <c:v>791</c:v>
                </c:pt>
                <c:pt idx="24">
                  <c:v>1245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Classt UF UCD par formes'!$E$1</c:f>
              <c:strCache>
                <c:ptCount val="1"/>
                <c:pt idx="0">
                  <c:v>Formes sachets dispensées en 2011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formes'!$E$2:$E$26</c:f>
              <c:numCache>
                <c:ptCount val="25"/>
                <c:pt idx="0">
                  <c:v>11398</c:v>
                </c:pt>
                <c:pt idx="1">
                  <c:v>11936</c:v>
                </c:pt>
                <c:pt idx="2">
                  <c:v>9752</c:v>
                </c:pt>
                <c:pt idx="3">
                  <c:v>3491</c:v>
                </c:pt>
                <c:pt idx="4">
                  <c:v>5970</c:v>
                </c:pt>
                <c:pt idx="5">
                  <c:v>5256</c:v>
                </c:pt>
                <c:pt idx="6">
                  <c:v>8284</c:v>
                </c:pt>
                <c:pt idx="7">
                  <c:v>16332</c:v>
                </c:pt>
                <c:pt idx="8">
                  <c:v>3149</c:v>
                </c:pt>
                <c:pt idx="9">
                  <c:v>3124</c:v>
                </c:pt>
                <c:pt idx="10">
                  <c:v>15310</c:v>
                </c:pt>
                <c:pt idx="11">
                  <c:v>6110</c:v>
                </c:pt>
                <c:pt idx="12">
                  <c:v>9175</c:v>
                </c:pt>
                <c:pt idx="13">
                  <c:v>2687</c:v>
                </c:pt>
                <c:pt idx="14">
                  <c:v>4912</c:v>
                </c:pt>
                <c:pt idx="15">
                  <c:v>3171</c:v>
                </c:pt>
                <c:pt idx="16">
                  <c:v>3042</c:v>
                </c:pt>
                <c:pt idx="17">
                  <c:v>2791</c:v>
                </c:pt>
                <c:pt idx="18">
                  <c:v>3443</c:v>
                </c:pt>
                <c:pt idx="19">
                  <c:v>355</c:v>
                </c:pt>
                <c:pt idx="20">
                  <c:v>4114</c:v>
                </c:pt>
                <c:pt idx="22">
                  <c:v>302</c:v>
                </c:pt>
                <c:pt idx="23">
                  <c:v>100</c:v>
                </c:pt>
                <c:pt idx="24">
                  <c:v>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 Classt UF UCD par formes'!$F$1</c:f>
              <c:strCache>
                <c:ptCount val="1"/>
                <c:pt idx="0">
                  <c:v>Formes buvables dispensées en 2011 (en UCD)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formes'!$F$2:$F$26</c:f>
              <c:numCache>
                <c:ptCount val="25"/>
                <c:pt idx="0">
                  <c:v>1426</c:v>
                </c:pt>
                <c:pt idx="1">
                  <c:v>1008</c:v>
                </c:pt>
                <c:pt idx="2">
                  <c:v>1663</c:v>
                </c:pt>
                <c:pt idx="3">
                  <c:v>744</c:v>
                </c:pt>
                <c:pt idx="4">
                  <c:v>420</c:v>
                </c:pt>
                <c:pt idx="5">
                  <c:v>1008</c:v>
                </c:pt>
                <c:pt idx="6">
                  <c:v>1016</c:v>
                </c:pt>
                <c:pt idx="7">
                  <c:v>1698</c:v>
                </c:pt>
                <c:pt idx="8">
                  <c:v>766</c:v>
                </c:pt>
                <c:pt idx="9">
                  <c:v>303</c:v>
                </c:pt>
                <c:pt idx="10">
                  <c:v>451</c:v>
                </c:pt>
                <c:pt idx="11">
                  <c:v>766</c:v>
                </c:pt>
                <c:pt idx="12">
                  <c:v>1958</c:v>
                </c:pt>
                <c:pt idx="13">
                  <c:v>233</c:v>
                </c:pt>
                <c:pt idx="14">
                  <c:v>1234</c:v>
                </c:pt>
                <c:pt idx="15">
                  <c:v>1431</c:v>
                </c:pt>
                <c:pt idx="16">
                  <c:v>268</c:v>
                </c:pt>
                <c:pt idx="17">
                  <c:v>919</c:v>
                </c:pt>
                <c:pt idx="18">
                  <c:v>784</c:v>
                </c:pt>
                <c:pt idx="19">
                  <c:v>355</c:v>
                </c:pt>
                <c:pt idx="20">
                  <c:v>1505</c:v>
                </c:pt>
                <c:pt idx="21">
                  <c:v>53</c:v>
                </c:pt>
                <c:pt idx="22">
                  <c:v>6</c:v>
                </c:pt>
                <c:pt idx="23">
                  <c:v>2</c:v>
                </c:pt>
                <c:pt idx="24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 Classt UF UCD par formes'!$G$1</c:f>
              <c:strCache>
                <c:ptCount val="1"/>
                <c:pt idx="0">
                  <c:v>Formes injectables petits volumes dispensées en 2011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formes'!$G$2:$G$26</c:f>
              <c:numCache>
                <c:ptCount val="25"/>
                <c:pt idx="0">
                  <c:v>285</c:v>
                </c:pt>
                <c:pt idx="1">
                  <c:v>513</c:v>
                </c:pt>
                <c:pt idx="2">
                  <c:v>684</c:v>
                </c:pt>
                <c:pt idx="3">
                  <c:v>550</c:v>
                </c:pt>
                <c:pt idx="4">
                  <c:v>432</c:v>
                </c:pt>
                <c:pt idx="5">
                  <c:v>1007</c:v>
                </c:pt>
                <c:pt idx="6">
                  <c:v>733</c:v>
                </c:pt>
                <c:pt idx="7">
                  <c:v>314</c:v>
                </c:pt>
                <c:pt idx="8">
                  <c:v>298</c:v>
                </c:pt>
                <c:pt idx="9">
                  <c:v>456</c:v>
                </c:pt>
                <c:pt idx="10">
                  <c:v>630</c:v>
                </c:pt>
                <c:pt idx="11">
                  <c:v>513</c:v>
                </c:pt>
                <c:pt idx="12">
                  <c:v>574</c:v>
                </c:pt>
                <c:pt idx="13">
                  <c:v>250</c:v>
                </c:pt>
                <c:pt idx="14">
                  <c:v>446</c:v>
                </c:pt>
                <c:pt idx="15">
                  <c:v>337</c:v>
                </c:pt>
                <c:pt idx="16">
                  <c:v>540</c:v>
                </c:pt>
                <c:pt idx="17">
                  <c:v>284</c:v>
                </c:pt>
                <c:pt idx="18">
                  <c:v>451</c:v>
                </c:pt>
                <c:pt idx="19">
                  <c:v>146</c:v>
                </c:pt>
                <c:pt idx="20">
                  <c:v>328</c:v>
                </c:pt>
                <c:pt idx="21">
                  <c:v>39</c:v>
                </c:pt>
                <c:pt idx="22">
                  <c:v>3</c:v>
                </c:pt>
                <c:pt idx="23">
                  <c:v>131</c:v>
                </c:pt>
                <c:pt idx="24">
                  <c:v>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 Classt UF UCD par formes'!$H$1</c:f>
              <c:strCache>
                <c:ptCount val="1"/>
                <c:pt idx="0">
                  <c:v>Autres formes dispensées en 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Classt UF UCD par formes'!$B$2:$B$26</c:f>
              <c:strCache>
                <c:ptCount val="25"/>
                <c:pt idx="0">
                  <c:v>UNITÉ A</c:v>
                </c:pt>
                <c:pt idx="1">
                  <c:v>UNITÉ B</c:v>
                </c:pt>
                <c:pt idx="2">
                  <c:v>UNITÉ C</c:v>
                </c:pt>
                <c:pt idx="3">
                  <c:v>UNITÉ D</c:v>
                </c:pt>
                <c:pt idx="4">
                  <c:v>UNITÉ E</c:v>
                </c:pt>
                <c:pt idx="5">
                  <c:v>UNITÉ F</c:v>
                </c:pt>
                <c:pt idx="6">
                  <c:v>UNITÉ G</c:v>
                </c:pt>
                <c:pt idx="7">
                  <c:v>UNITÉ H</c:v>
                </c:pt>
                <c:pt idx="8">
                  <c:v>UNITÉ I</c:v>
                </c:pt>
                <c:pt idx="9">
                  <c:v>UNITÉ J</c:v>
                </c:pt>
                <c:pt idx="10">
                  <c:v>UNITÉ K</c:v>
                </c:pt>
                <c:pt idx="11">
                  <c:v>UNITÉ L</c:v>
                </c:pt>
                <c:pt idx="12">
                  <c:v>UNITÉ M</c:v>
                </c:pt>
                <c:pt idx="13">
                  <c:v>UNITÉ N</c:v>
                </c:pt>
                <c:pt idx="14">
                  <c:v>UNITÉ O</c:v>
                </c:pt>
                <c:pt idx="15">
                  <c:v>UNITÉ P</c:v>
                </c:pt>
                <c:pt idx="16">
                  <c:v>UNITÉ Q</c:v>
                </c:pt>
                <c:pt idx="17">
                  <c:v>UNITÉ R</c:v>
                </c:pt>
                <c:pt idx="18">
                  <c:v>UNITÉ S</c:v>
                </c:pt>
                <c:pt idx="19">
                  <c:v>UNITÉ T</c:v>
                </c:pt>
                <c:pt idx="20">
                  <c:v>UNITÉ U</c:v>
                </c:pt>
                <c:pt idx="21">
                  <c:v>UNITÉ V</c:v>
                </c:pt>
                <c:pt idx="22">
                  <c:v>UNITÉ W</c:v>
                </c:pt>
                <c:pt idx="23">
                  <c:v>UNITÉ X</c:v>
                </c:pt>
                <c:pt idx="24">
                  <c:v>UNITÉ Y</c:v>
                </c:pt>
              </c:strCache>
            </c:strRef>
          </c:cat>
          <c:val>
            <c:numRef>
              <c:f>'1 Classt UF UCD par formes'!$H$2:$H$26</c:f>
              <c:numCache>
                <c:ptCount val="25"/>
                <c:pt idx="0">
                  <c:v>4605</c:v>
                </c:pt>
                <c:pt idx="1">
                  <c:v>2542</c:v>
                </c:pt>
                <c:pt idx="2">
                  <c:v>5910</c:v>
                </c:pt>
                <c:pt idx="3">
                  <c:v>4313</c:v>
                </c:pt>
                <c:pt idx="4">
                  <c:v>3316</c:v>
                </c:pt>
                <c:pt idx="5">
                  <c:v>3187</c:v>
                </c:pt>
                <c:pt idx="6">
                  <c:v>3460</c:v>
                </c:pt>
                <c:pt idx="7">
                  <c:v>3840</c:v>
                </c:pt>
                <c:pt idx="8">
                  <c:v>2070</c:v>
                </c:pt>
                <c:pt idx="9">
                  <c:v>3186</c:v>
                </c:pt>
                <c:pt idx="10">
                  <c:v>9943</c:v>
                </c:pt>
                <c:pt idx="11">
                  <c:v>3146</c:v>
                </c:pt>
                <c:pt idx="12">
                  <c:v>4029</c:v>
                </c:pt>
                <c:pt idx="13">
                  <c:v>3817</c:v>
                </c:pt>
                <c:pt idx="14">
                  <c:v>2916</c:v>
                </c:pt>
                <c:pt idx="15">
                  <c:v>2204</c:v>
                </c:pt>
                <c:pt idx="16">
                  <c:v>2391</c:v>
                </c:pt>
                <c:pt idx="17">
                  <c:v>2777</c:v>
                </c:pt>
                <c:pt idx="18">
                  <c:v>2083</c:v>
                </c:pt>
                <c:pt idx="19">
                  <c:v>1140</c:v>
                </c:pt>
                <c:pt idx="20">
                  <c:v>1318</c:v>
                </c:pt>
                <c:pt idx="21">
                  <c:v>16</c:v>
                </c:pt>
                <c:pt idx="22">
                  <c:v>199</c:v>
                </c:pt>
                <c:pt idx="23">
                  <c:v>65</c:v>
                </c:pt>
                <c:pt idx="24">
                  <c:v>191</c:v>
                </c:pt>
              </c:numCache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Nombres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331600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17025"/>
          <c:w val="0.82875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(nbres d'unités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                  Etablissement 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9975"/>
          <c:w val="0.388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'2 Classt UF UCD par formes'!$C$1</c:f>
              <c:strCache>
                <c:ptCount val="1"/>
                <c:pt idx="0">
                  <c:v>Formes orales sèches robotisables dispensées en 2011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formes'!$C$2:$C$12</c:f>
              <c:numCache>
                <c:ptCount val="11"/>
                <c:pt idx="0">
                  <c:v>153336</c:v>
                </c:pt>
                <c:pt idx="1">
                  <c:v>102240</c:v>
                </c:pt>
                <c:pt idx="2">
                  <c:v>47279</c:v>
                </c:pt>
                <c:pt idx="3">
                  <c:v>46861</c:v>
                </c:pt>
                <c:pt idx="4">
                  <c:v>43711</c:v>
                </c:pt>
                <c:pt idx="5">
                  <c:v>37483</c:v>
                </c:pt>
                <c:pt idx="6">
                  <c:v>23369</c:v>
                </c:pt>
                <c:pt idx="7">
                  <c:v>6268</c:v>
                </c:pt>
                <c:pt idx="8">
                  <c:v>5147</c:v>
                </c:pt>
                <c:pt idx="9">
                  <c:v>4306</c:v>
                </c:pt>
                <c:pt idx="10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 Classt UF UCD par formes'!$D$1</c:f>
              <c:strCache>
                <c:ptCount val="1"/>
                <c:pt idx="0">
                  <c:v>Formes orales sèches friables dispensées en 2011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formes'!$D$2:$D$12</c:f>
              <c:numCache>
                <c:ptCount val="11"/>
                <c:pt idx="0">
                  <c:v>19438</c:v>
                </c:pt>
                <c:pt idx="1">
                  <c:v>12155</c:v>
                </c:pt>
                <c:pt idx="2">
                  <c:v>1111</c:v>
                </c:pt>
                <c:pt idx="3">
                  <c:v>2841</c:v>
                </c:pt>
                <c:pt idx="4">
                  <c:v>6962</c:v>
                </c:pt>
                <c:pt idx="5">
                  <c:v>5228</c:v>
                </c:pt>
                <c:pt idx="6">
                  <c:v>2111</c:v>
                </c:pt>
                <c:pt idx="7">
                  <c:v>596</c:v>
                </c:pt>
                <c:pt idx="8">
                  <c:v>511</c:v>
                </c:pt>
                <c:pt idx="9">
                  <c:v>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 Classt UF UCD par formes'!$E$1</c:f>
              <c:strCache>
                <c:ptCount val="1"/>
                <c:pt idx="0">
                  <c:v>Formes sachets dispensées en 2011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formes'!$E$2:$E$12</c:f>
              <c:numCache>
                <c:ptCount val="11"/>
                <c:pt idx="0">
                  <c:v>33963</c:v>
                </c:pt>
                <c:pt idx="1">
                  <c:v>13989</c:v>
                </c:pt>
                <c:pt idx="2">
                  <c:v>6627</c:v>
                </c:pt>
                <c:pt idx="3">
                  <c:v>2663</c:v>
                </c:pt>
                <c:pt idx="4">
                  <c:v>9103</c:v>
                </c:pt>
                <c:pt idx="5">
                  <c:v>4871</c:v>
                </c:pt>
                <c:pt idx="6">
                  <c:v>4982</c:v>
                </c:pt>
                <c:pt idx="7">
                  <c:v>788</c:v>
                </c:pt>
                <c:pt idx="8">
                  <c:v>625</c:v>
                </c:pt>
                <c:pt idx="9">
                  <c:v>1063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 Classt UF UCD par formes'!$F$1</c:f>
              <c:strCache>
                <c:ptCount val="1"/>
                <c:pt idx="0">
                  <c:v>Formes buvables dispensées en 2011 (en UCD)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formes'!$F$2:$F$12</c:f>
              <c:numCache>
                <c:ptCount val="11"/>
                <c:pt idx="0">
                  <c:v>331</c:v>
                </c:pt>
                <c:pt idx="1">
                  <c:v>116</c:v>
                </c:pt>
                <c:pt idx="2">
                  <c:v>19</c:v>
                </c:pt>
                <c:pt idx="4">
                  <c:v>70</c:v>
                </c:pt>
                <c:pt idx="5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 Classt UF UCD par formes'!$G$1</c:f>
              <c:strCache>
                <c:ptCount val="1"/>
                <c:pt idx="0">
                  <c:v>Formes injectables petits volumes dispensées en 2011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formes'!$G$2:$G$12</c:f>
              <c:numCache>
                <c:ptCount val="11"/>
                <c:pt idx="0">
                  <c:v>2203</c:v>
                </c:pt>
                <c:pt idx="1">
                  <c:v>7373</c:v>
                </c:pt>
                <c:pt idx="2">
                  <c:v>261</c:v>
                </c:pt>
                <c:pt idx="3">
                  <c:v>1</c:v>
                </c:pt>
                <c:pt idx="4">
                  <c:v>9711</c:v>
                </c:pt>
                <c:pt idx="5">
                  <c:v>16</c:v>
                </c:pt>
                <c:pt idx="6">
                  <c:v>7</c:v>
                </c:pt>
                <c:pt idx="7">
                  <c:v>46</c:v>
                </c:pt>
                <c:pt idx="8">
                  <c:v>44</c:v>
                </c:pt>
                <c:pt idx="9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 Classt UF UCD par formes'!$H$1</c:f>
              <c:strCache>
                <c:ptCount val="1"/>
                <c:pt idx="0">
                  <c:v>Autres formes dispensées en 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Classt UF UCD par formes'!$B$2:$B$12</c:f>
              <c:strCache>
                <c:ptCount val="11"/>
                <c:pt idx="0">
                  <c:v>UNITÉ I.</c:v>
                </c:pt>
                <c:pt idx="1">
                  <c:v>UNITÉ II.</c:v>
                </c:pt>
                <c:pt idx="2">
                  <c:v>UNITÉ III.</c:v>
                </c:pt>
                <c:pt idx="3">
                  <c:v>UNITÉ IV.</c:v>
                </c:pt>
                <c:pt idx="4">
                  <c:v>UNITÉ V.</c:v>
                </c:pt>
                <c:pt idx="5">
                  <c:v>UNITÉ VI.</c:v>
                </c:pt>
                <c:pt idx="6">
                  <c:v>UNITÉ VII.</c:v>
                </c:pt>
                <c:pt idx="7">
                  <c:v>UNITÉ VIII.</c:v>
                </c:pt>
                <c:pt idx="8">
                  <c:v>UNITÉ IX.</c:v>
                </c:pt>
                <c:pt idx="9">
                  <c:v>UNITÉ X.</c:v>
                </c:pt>
                <c:pt idx="10">
                  <c:v>UNITÉ XI.</c:v>
                </c:pt>
              </c:strCache>
            </c:strRef>
          </c:cat>
          <c:val>
            <c:numRef>
              <c:f>'2 Classt UF UCD par formes'!$H$2:$H$12</c:f>
              <c:numCache>
                <c:ptCount val="11"/>
                <c:pt idx="0">
                  <c:v>12548</c:v>
                </c:pt>
                <c:pt idx="1">
                  <c:v>6961</c:v>
                </c:pt>
                <c:pt idx="2">
                  <c:v>3323</c:v>
                </c:pt>
                <c:pt idx="3">
                  <c:v>83</c:v>
                </c:pt>
                <c:pt idx="4">
                  <c:v>7561</c:v>
                </c:pt>
                <c:pt idx="5">
                  <c:v>143</c:v>
                </c:pt>
                <c:pt idx="6">
                  <c:v>36</c:v>
                </c:pt>
                <c:pt idx="7">
                  <c:v>239</c:v>
                </c:pt>
                <c:pt idx="8">
                  <c:v>137</c:v>
                </c:pt>
                <c:pt idx="9">
                  <c:v>229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Nombres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70970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75"/>
          <c:y val="0.22575"/>
          <c:w val="0.429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Profil de répartition des différentes formes galéniques 
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(nbres d'unités dispensées en 2011)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
 Etablissement 3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1425"/>
          <c:w val="0.41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'3 Classt UF UCD par formes'!$C$1</c:f>
              <c:strCache>
                <c:ptCount val="1"/>
                <c:pt idx="0">
                  <c:v>Formes orales sèches robotisables dispensées en 2011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formes'!$C$2:$C$9</c:f>
              <c:numCache>
                <c:ptCount val="8"/>
                <c:pt idx="0">
                  <c:v>162379</c:v>
                </c:pt>
                <c:pt idx="1">
                  <c:v>129388</c:v>
                </c:pt>
                <c:pt idx="2">
                  <c:v>118521</c:v>
                </c:pt>
                <c:pt idx="3">
                  <c:v>114948</c:v>
                </c:pt>
                <c:pt idx="4">
                  <c:v>110634</c:v>
                </c:pt>
                <c:pt idx="5">
                  <c:v>97796</c:v>
                </c:pt>
                <c:pt idx="6">
                  <c:v>91217</c:v>
                </c:pt>
                <c:pt idx="7">
                  <c:v>18703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Classt UF UCD par formes'!$D$1</c:f>
              <c:strCache>
                <c:ptCount val="1"/>
                <c:pt idx="0">
                  <c:v>Formes orales sèches friables dispensées en 2011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formes'!$D$2:$D$9</c:f>
              <c:numCache>
                <c:ptCount val="8"/>
                <c:pt idx="0">
                  <c:v>4867</c:v>
                </c:pt>
                <c:pt idx="1">
                  <c:v>1162</c:v>
                </c:pt>
                <c:pt idx="2">
                  <c:v>2511</c:v>
                </c:pt>
                <c:pt idx="3">
                  <c:v>637</c:v>
                </c:pt>
                <c:pt idx="4">
                  <c:v>1436</c:v>
                </c:pt>
                <c:pt idx="5">
                  <c:v>670</c:v>
                </c:pt>
                <c:pt idx="6">
                  <c:v>1112</c:v>
                </c:pt>
                <c:pt idx="7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 Classt UF UCD par formes'!$E$1</c:f>
              <c:strCache>
                <c:ptCount val="1"/>
                <c:pt idx="0">
                  <c:v>Formes sachets dispensées en 2011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formes'!$E$2:$E$9</c:f>
              <c:numCache>
                <c:ptCount val="8"/>
                <c:pt idx="0">
                  <c:v>19574</c:v>
                </c:pt>
                <c:pt idx="1">
                  <c:v>18524</c:v>
                </c:pt>
                <c:pt idx="2">
                  <c:v>7796</c:v>
                </c:pt>
                <c:pt idx="3">
                  <c:v>5666</c:v>
                </c:pt>
                <c:pt idx="4">
                  <c:v>14070</c:v>
                </c:pt>
                <c:pt idx="5">
                  <c:v>21980</c:v>
                </c:pt>
                <c:pt idx="6">
                  <c:v>14310</c:v>
                </c:pt>
                <c:pt idx="7">
                  <c:v>4148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 Classt UF UCD par formes'!$F$1</c:f>
              <c:strCache>
                <c:ptCount val="1"/>
                <c:pt idx="0">
                  <c:v>Formes buvables dispensées en 2011 (UCD)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formes'!$F$2:$F$9</c:f>
              <c:numCache>
                <c:ptCount val="8"/>
                <c:pt idx="0">
                  <c:v>97</c:v>
                </c:pt>
                <c:pt idx="1">
                  <c:v>166</c:v>
                </c:pt>
                <c:pt idx="2">
                  <c:v>159</c:v>
                </c:pt>
                <c:pt idx="3">
                  <c:v>178</c:v>
                </c:pt>
                <c:pt idx="4">
                  <c:v>170</c:v>
                </c:pt>
                <c:pt idx="5">
                  <c:v>173</c:v>
                </c:pt>
                <c:pt idx="6">
                  <c:v>211</c:v>
                </c:pt>
                <c:pt idx="7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 Classt UF UCD par formes'!$G$1</c:f>
              <c:strCache>
                <c:ptCount val="1"/>
                <c:pt idx="0">
                  <c:v>Formes injectables petits volumes dispensées en 2011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formes'!$G$2:$G$9</c:f>
              <c:numCache>
                <c:ptCount val="8"/>
                <c:pt idx="0">
                  <c:v>1287</c:v>
                </c:pt>
                <c:pt idx="1">
                  <c:v>931</c:v>
                </c:pt>
                <c:pt idx="2">
                  <c:v>859</c:v>
                </c:pt>
                <c:pt idx="3">
                  <c:v>859</c:v>
                </c:pt>
                <c:pt idx="4">
                  <c:v>898</c:v>
                </c:pt>
                <c:pt idx="5">
                  <c:v>3603</c:v>
                </c:pt>
                <c:pt idx="6">
                  <c:v>2106</c:v>
                </c:pt>
                <c:pt idx="7">
                  <c:v>430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 Classt UF UCD par formes'!$H$1</c:f>
              <c:strCache>
                <c:ptCount val="1"/>
                <c:pt idx="0">
                  <c:v>Autres formes dispensées en 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Classt UF UCD par formes'!$B$2:$B$9</c:f>
              <c:strCache>
                <c:ptCount val="8"/>
                <c:pt idx="0">
                  <c:v>UNITÉ a.</c:v>
                </c:pt>
                <c:pt idx="1">
                  <c:v>UNITÉ b.</c:v>
                </c:pt>
                <c:pt idx="2">
                  <c:v>UNITÉ c.</c:v>
                </c:pt>
                <c:pt idx="3">
                  <c:v>UNITÉ d.</c:v>
                </c:pt>
                <c:pt idx="4">
                  <c:v>UNITÉ e.</c:v>
                </c:pt>
                <c:pt idx="5">
                  <c:v>UNITÉ f.</c:v>
                </c:pt>
                <c:pt idx="6">
                  <c:v>UNITÉ g.</c:v>
                </c:pt>
                <c:pt idx="7">
                  <c:v>UNITÉ h.</c:v>
                </c:pt>
              </c:strCache>
            </c:strRef>
          </c:cat>
          <c:val>
            <c:numRef>
              <c:f>'3 Classt UF UCD par formes'!$H$2:$H$9</c:f>
              <c:numCache>
                <c:ptCount val="8"/>
                <c:pt idx="0">
                  <c:v>7493</c:v>
                </c:pt>
                <c:pt idx="1">
                  <c:v>10821</c:v>
                </c:pt>
                <c:pt idx="2">
                  <c:v>7071</c:v>
                </c:pt>
                <c:pt idx="3">
                  <c:v>2562</c:v>
                </c:pt>
                <c:pt idx="4">
                  <c:v>9076</c:v>
                </c:pt>
                <c:pt idx="5">
                  <c:v>11397</c:v>
                </c:pt>
                <c:pt idx="6">
                  <c:v>7337</c:v>
                </c:pt>
                <c:pt idx="7">
                  <c:v>541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Nombres d'UCD dispensées en 2011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013124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25"/>
          <c:y val="0.32075"/>
          <c:w val="0.33425"/>
          <c:h val="0.3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7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15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24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25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9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0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18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21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22"/>
  <sheetViews>
    <sheetView workbookViewId="0" zoomScale="85"/>
  </sheetViews>
  <pageMargins left="0.75" right="0.75" top="0.9842519690000001" bottom="0.9842519690000001" header="0.49212598450000006" footer="0.49212598450000006"/>
  <pageSetup firstPageNumber="4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14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16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23"/>
  <sheetViews>
    <sheetView workbookViewId="0" zoomScale="85"/>
  </sheetViews>
  <pageMargins left="0.75" right="0.75" top="1" bottom="1" header="0.4921259845" footer="0.4921259845"/>
  <pageSetup firstPageNumber="3" useFirstPageNumber="1" horizontalDpi="300" verticalDpi="300" orientation="landscape" paperSize="9"/>
  <headerFooter>
    <oddHeader>&amp;L&amp;8Etude détaillée des flux de dispensation&amp;C&amp;8                     Assistance Publique - Hôpitaux de Marseille / Hôpital de la Timon&amp;10e</oddHeader>
    <oddFooter>&amp;L&amp;8François PESTY, Expert "circuit du médicament",
Sopra Consulting&amp;C&amp;8&amp;D&amp;R&amp;8&amp;P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Sommaire!A1" /><Relationship Id="rId4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Relationship Id="rId3" Type="http://schemas.openxmlformats.org/officeDocument/2006/relationships/hyperlink" Target="#Sommair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Sommaire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133350</xdr:rowOff>
    </xdr:from>
    <xdr:to>
      <xdr:col>11</xdr:col>
      <xdr:colOff>0</xdr:colOff>
      <xdr:row>27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619125"/>
          <a:ext cx="8001000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Méthodologie : 
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§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Extraction des données de consommation en UCD sur l’année 2011 dans le logiciel de gestion économique et financière et importation sous base de données relationnelle (Microsoft Access®) ; 
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§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Création des requêtes d’analyse et export des résultats sous Excel ; Le plus souvent les requêtes recherchent dans les libellés les séquences de caractères permettant d'identifier les différentes formes galéniques  ;
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§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L'étude porte sur les 5 principales formes galéniques suivantes : 
                - formes orales sèches robotisables, 
                - friables (orodispersibles, effervescents, Lyoc, comprimés sublinguaux) ; 
                - sachets ; 
                - injectables hors solutés de grands volumes ; 
                - autres formes ;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0.0805</cdr:x>
      <cdr:y>0.0305</cdr:y>
    </cdr:to>
    <cdr:sp>
      <cdr:nvSpPr>
        <cdr:cNvPr id="1" name="TextBox 2">
          <a:hlinkClick r:id="rId1"/>
        </cdr:cNvPr>
        <cdr:cNvSpPr txBox="1">
          <a:spLocks noChangeArrowheads="1"/>
        </cdr:cNvSpPr>
      </cdr:nvSpPr>
      <cdr:spPr>
        <a:xfrm>
          <a:off x="0" y="0"/>
          <a:ext cx="7429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0.05925</cdr:x>
      <cdr:y>0.03275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54292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0.09775</cdr:x>
      <cdr:y>0.032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904875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0.327</cdr:y>
    </cdr:from>
    <cdr:to>
      <cdr:x>0.9995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76425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0.4045</cdr:y>
    </cdr:from>
    <cdr:to>
      <cdr:x>1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241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0.6625</cdr:y>
    </cdr:from>
    <cdr:to>
      <cdr:x>1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100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0.7575</cdr:y>
    </cdr:from>
    <cdr:to>
      <cdr:x>1</cdr:x>
      <cdr:y>0.85575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52925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0.48875</cdr:y>
    </cdr:from>
    <cdr:to>
      <cdr:x>1</cdr:x>
      <cdr:y>0.538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0987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0.05625</cdr:x>
      <cdr:y>0.0395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23875" cy="2286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0.585</cdr:y>
    </cdr:from>
    <cdr:to>
      <cdr:x>1</cdr:x>
      <cdr:y>0.634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623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0.327</cdr:y>
    </cdr:from>
    <cdr:to>
      <cdr:x>0.9995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76425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0.4045</cdr:y>
    </cdr:from>
    <cdr:to>
      <cdr:x>1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241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0.6625</cdr:y>
    </cdr:from>
    <cdr:to>
      <cdr:x>1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100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0.7575</cdr:y>
    </cdr:from>
    <cdr:to>
      <cdr:x>1</cdr:x>
      <cdr:y>0.85575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52925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0.48875</cdr:y>
    </cdr:from>
    <cdr:to>
      <cdr:x>1</cdr:x>
      <cdr:y>0.538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0987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524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0.585</cdr:y>
    </cdr:from>
    <cdr:to>
      <cdr:x>1</cdr:x>
      <cdr:y>0.634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623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28575</xdr:rowOff>
    </xdr:from>
    <xdr:to>
      <xdr:col>9</xdr:col>
      <xdr:colOff>0</xdr:colOff>
      <xdr:row>18</xdr:row>
      <xdr:rowOff>0</xdr:rowOff>
    </xdr:to>
    <xdr:sp macro="[0]!GraphCPourcentUnités">
      <xdr:nvSpPr>
        <xdr:cNvPr id="1" name="TextBox 1"/>
        <xdr:cNvSpPr txBox="1">
          <a:spLocks noChangeArrowheads="1"/>
        </xdr:cNvSpPr>
      </xdr:nvSpPr>
      <xdr:spPr>
        <a:xfrm>
          <a:off x="6096000" y="2619375"/>
          <a:ext cx="981075" cy="295275"/>
        </a:xfrm>
        <a:prstGeom prst="rect">
          <a:avLst/>
        </a:prstGeom>
        <a:solidFill>
          <a:srgbClr val="FFFFCC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
%  unités</a:t>
          </a:r>
        </a:p>
      </xdr:txBody>
    </xdr:sp>
    <xdr:clientData/>
  </xdr:twoCellAnchor>
  <xdr:twoCellAnchor>
    <xdr:from>
      <xdr:col>8</xdr:col>
      <xdr:colOff>0</xdr:colOff>
      <xdr:row>18</xdr:row>
      <xdr:rowOff>19050</xdr:rowOff>
    </xdr:from>
    <xdr:to>
      <xdr:col>9</xdr:col>
      <xdr:colOff>0</xdr:colOff>
      <xdr:row>19</xdr:row>
      <xdr:rowOff>133350</xdr:rowOff>
    </xdr:to>
    <xdr:sp macro="[0]!GraphCPourcentRéférences">
      <xdr:nvSpPr>
        <xdr:cNvPr id="2" name="TextBox 2"/>
        <xdr:cNvSpPr txBox="1">
          <a:spLocks noChangeArrowheads="1"/>
        </xdr:cNvSpPr>
      </xdr:nvSpPr>
      <xdr:spPr>
        <a:xfrm>
          <a:off x="6096000" y="2933700"/>
          <a:ext cx="981075" cy="276225"/>
        </a:xfrm>
        <a:prstGeom prst="rect">
          <a:avLst/>
        </a:prstGeom>
        <a:solidFill>
          <a:srgbClr val="FFFF99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
% références</a:t>
          </a:r>
        </a:p>
      </xdr:txBody>
    </xdr:sp>
    <xdr:clientData/>
  </xdr:twoCellAnchor>
  <xdr:twoCellAnchor>
    <xdr:from>
      <xdr:col>8</xdr:col>
      <xdr:colOff>0</xdr:colOff>
      <xdr:row>19</xdr:row>
      <xdr:rowOff>152400</xdr:rowOff>
    </xdr:from>
    <xdr:to>
      <xdr:col>9</xdr:col>
      <xdr:colOff>0</xdr:colOff>
      <xdr:row>22</xdr:row>
      <xdr:rowOff>0</xdr:rowOff>
    </xdr:to>
    <xdr:sp macro="[0]!GraphCPOURCENTformesUF">
      <xdr:nvSpPr>
        <xdr:cNvPr id="3" name="TextBox 3"/>
        <xdr:cNvSpPr txBox="1">
          <a:spLocks noChangeArrowheads="1"/>
        </xdr:cNvSpPr>
      </xdr:nvSpPr>
      <xdr:spPr>
        <a:xfrm>
          <a:off x="6096000" y="3228975"/>
          <a:ext cx="981075" cy="333375"/>
        </a:xfrm>
        <a:prstGeom prst="rect">
          <a:avLst/>
        </a:prstGeom>
        <a:solidFill>
          <a:srgbClr val="3366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% unités UF</a:t>
          </a:r>
        </a:p>
      </xdr:txBody>
    </xdr:sp>
    <xdr:clientData/>
  </xdr:twoCellAnchor>
  <xdr:twoCellAnchor>
    <xdr:from>
      <xdr:col>8</xdr:col>
      <xdr:colOff>0</xdr:colOff>
      <xdr:row>22</xdr:row>
      <xdr:rowOff>19050</xdr:rowOff>
    </xdr:from>
    <xdr:to>
      <xdr:col>9</xdr:col>
      <xdr:colOff>0</xdr:colOff>
      <xdr:row>24</xdr:row>
      <xdr:rowOff>123825</xdr:rowOff>
    </xdr:to>
    <xdr:sp macro="[0]!GraphCNbreformesUF">
      <xdr:nvSpPr>
        <xdr:cNvPr id="4" name="TextBox 4"/>
        <xdr:cNvSpPr txBox="1">
          <a:spLocks noChangeArrowheads="1"/>
        </xdr:cNvSpPr>
      </xdr:nvSpPr>
      <xdr:spPr>
        <a:xfrm>
          <a:off x="6096000" y="3581400"/>
          <a:ext cx="981075" cy="390525"/>
        </a:xfrm>
        <a:prstGeom prst="rect">
          <a:avLst/>
        </a:prstGeom>
        <a:solidFill>
          <a:srgbClr val="CC99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nbres unités UF</a:t>
          </a:r>
        </a:p>
      </xdr:txBody>
    </xdr:sp>
    <xdr:clientData/>
  </xdr:twoCellAnchor>
  <xdr:twoCellAnchor>
    <xdr:from>
      <xdr:col>9</xdr:col>
      <xdr:colOff>19050</xdr:colOff>
      <xdr:row>16</xdr:row>
      <xdr:rowOff>28575</xdr:rowOff>
    </xdr:from>
    <xdr:to>
      <xdr:col>9</xdr:col>
      <xdr:colOff>971550</xdr:colOff>
      <xdr:row>18</xdr:row>
      <xdr:rowOff>0</xdr:rowOff>
    </xdr:to>
    <xdr:sp macro="[0]!GraphBPourcentUnités">
      <xdr:nvSpPr>
        <xdr:cNvPr id="5" name="TextBox 12"/>
        <xdr:cNvSpPr txBox="1">
          <a:spLocks noChangeArrowheads="1"/>
        </xdr:cNvSpPr>
      </xdr:nvSpPr>
      <xdr:spPr>
        <a:xfrm>
          <a:off x="7096125" y="2619375"/>
          <a:ext cx="952500" cy="295275"/>
        </a:xfrm>
        <a:prstGeom prst="rect">
          <a:avLst/>
        </a:prstGeom>
        <a:solidFill>
          <a:srgbClr val="FFFFCC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
%  unités</a:t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971550</xdr:colOff>
      <xdr:row>19</xdr:row>
      <xdr:rowOff>133350</xdr:rowOff>
    </xdr:to>
    <xdr:sp macro="[0]!GraphBPourcentRéférences">
      <xdr:nvSpPr>
        <xdr:cNvPr id="6" name="TextBox 13"/>
        <xdr:cNvSpPr txBox="1">
          <a:spLocks noChangeArrowheads="1"/>
        </xdr:cNvSpPr>
      </xdr:nvSpPr>
      <xdr:spPr>
        <a:xfrm>
          <a:off x="7096125" y="2933700"/>
          <a:ext cx="952500" cy="276225"/>
        </a:xfrm>
        <a:prstGeom prst="rect">
          <a:avLst/>
        </a:prstGeom>
        <a:solidFill>
          <a:srgbClr val="FFFF99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
% références</a:t>
          </a:r>
        </a:p>
      </xdr:txBody>
    </xdr:sp>
    <xdr:clientData/>
  </xdr:twoCellAnchor>
  <xdr:twoCellAnchor>
    <xdr:from>
      <xdr:col>9</xdr:col>
      <xdr:colOff>19050</xdr:colOff>
      <xdr:row>19</xdr:row>
      <xdr:rowOff>152400</xdr:rowOff>
    </xdr:from>
    <xdr:to>
      <xdr:col>9</xdr:col>
      <xdr:colOff>971550</xdr:colOff>
      <xdr:row>22</xdr:row>
      <xdr:rowOff>0</xdr:rowOff>
    </xdr:to>
    <xdr:sp macro="[0]!GraphBPOURCENTformesUF">
      <xdr:nvSpPr>
        <xdr:cNvPr id="7" name="TextBox 14"/>
        <xdr:cNvSpPr txBox="1">
          <a:spLocks noChangeArrowheads="1"/>
        </xdr:cNvSpPr>
      </xdr:nvSpPr>
      <xdr:spPr>
        <a:xfrm>
          <a:off x="7096125" y="3228975"/>
          <a:ext cx="952500" cy="333375"/>
        </a:xfrm>
        <a:prstGeom prst="rect">
          <a:avLst/>
        </a:prstGeom>
        <a:solidFill>
          <a:srgbClr val="3366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% unités UF</a:t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10</xdr:col>
      <xdr:colOff>0</xdr:colOff>
      <xdr:row>24</xdr:row>
      <xdr:rowOff>123825</xdr:rowOff>
    </xdr:to>
    <xdr:sp macro="[0]!GraphBNbreformesUF">
      <xdr:nvSpPr>
        <xdr:cNvPr id="8" name="TextBox 15"/>
        <xdr:cNvSpPr txBox="1">
          <a:spLocks noChangeArrowheads="1"/>
        </xdr:cNvSpPr>
      </xdr:nvSpPr>
      <xdr:spPr>
        <a:xfrm>
          <a:off x="7096125" y="3581400"/>
          <a:ext cx="962025" cy="390525"/>
        </a:xfrm>
        <a:prstGeom prst="rect">
          <a:avLst/>
        </a:prstGeom>
        <a:solidFill>
          <a:srgbClr val="CC99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nbres unités UF</a:t>
          </a:r>
        </a:p>
      </xdr:txBody>
    </xdr:sp>
    <xdr:clientData/>
  </xdr:twoCellAnchor>
  <xdr:twoCellAnchor>
    <xdr:from>
      <xdr:col>10</xdr:col>
      <xdr:colOff>9525</xdr:colOff>
      <xdr:row>16</xdr:row>
      <xdr:rowOff>28575</xdr:rowOff>
    </xdr:from>
    <xdr:to>
      <xdr:col>11</xdr:col>
      <xdr:colOff>9525</xdr:colOff>
      <xdr:row>18</xdr:row>
      <xdr:rowOff>0</xdr:rowOff>
    </xdr:to>
    <xdr:sp macro="[0]!GraphPPourcentUnités">
      <xdr:nvSpPr>
        <xdr:cNvPr id="9" name="TextBox 16"/>
        <xdr:cNvSpPr txBox="1">
          <a:spLocks noChangeArrowheads="1"/>
        </xdr:cNvSpPr>
      </xdr:nvSpPr>
      <xdr:spPr>
        <a:xfrm>
          <a:off x="8067675" y="2619375"/>
          <a:ext cx="981075" cy="295275"/>
        </a:xfrm>
        <a:prstGeom prst="rect">
          <a:avLst/>
        </a:prstGeom>
        <a:solidFill>
          <a:srgbClr val="FFFFCC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
%  unités</a:t>
          </a:r>
        </a:p>
      </xdr:txBody>
    </xdr:sp>
    <xdr:clientData/>
  </xdr:twoCellAnchor>
  <xdr:twoCellAnchor>
    <xdr:from>
      <xdr:col>10</xdr:col>
      <xdr:colOff>9525</xdr:colOff>
      <xdr:row>18</xdr:row>
      <xdr:rowOff>19050</xdr:rowOff>
    </xdr:from>
    <xdr:to>
      <xdr:col>11</xdr:col>
      <xdr:colOff>9525</xdr:colOff>
      <xdr:row>19</xdr:row>
      <xdr:rowOff>133350</xdr:rowOff>
    </xdr:to>
    <xdr:sp macro="[0]!GraphPPourcentRéférences">
      <xdr:nvSpPr>
        <xdr:cNvPr id="10" name="TextBox 17"/>
        <xdr:cNvSpPr txBox="1">
          <a:spLocks noChangeArrowheads="1"/>
        </xdr:cNvSpPr>
      </xdr:nvSpPr>
      <xdr:spPr>
        <a:xfrm>
          <a:off x="8067675" y="2933700"/>
          <a:ext cx="981075" cy="276225"/>
        </a:xfrm>
        <a:prstGeom prst="rect">
          <a:avLst/>
        </a:prstGeom>
        <a:solidFill>
          <a:srgbClr val="FFFF99"/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
% références</a:t>
          </a:r>
        </a:p>
      </xdr:txBody>
    </xdr:sp>
    <xdr:clientData/>
  </xdr:twoCellAnchor>
  <xdr:twoCellAnchor>
    <xdr:from>
      <xdr:col>10</xdr:col>
      <xdr:colOff>9525</xdr:colOff>
      <xdr:row>19</xdr:row>
      <xdr:rowOff>152400</xdr:rowOff>
    </xdr:from>
    <xdr:to>
      <xdr:col>11</xdr:col>
      <xdr:colOff>0</xdr:colOff>
      <xdr:row>22</xdr:row>
      <xdr:rowOff>0</xdr:rowOff>
    </xdr:to>
    <xdr:sp macro="[0]!GraphPPOURCENTformesUF">
      <xdr:nvSpPr>
        <xdr:cNvPr id="11" name="TextBox 18"/>
        <xdr:cNvSpPr txBox="1">
          <a:spLocks noChangeArrowheads="1"/>
        </xdr:cNvSpPr>
      </xdr:nvSpPr>
      <xdr:spPr>
        <a:xfrm>
          <a:off x="8067675" y="3228975"/>
          <a:ext cx="971550" cy="333375"/>
        </a:xfrm>
        <a:prstGeom prst="rect">
          <a:avLst/>
        </a:prstGeom>
        <a:solidFill>
          <a:srgbClr val="3366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% unités UF</a:t>
          </a:r>
        </a:p>
      </xdr:txBody>
    </xdr:sp>
    <xdr:clientData/>
  </xdr:twoCellAnchor>
  <xdr:twoCellAnchor>
    <xdr:from>
      <xdr:col>10</xdr:col>
      <xdr:colOff>9525</xdr:colOff>
      <xdr:row>22</xdr:row>
      <xdr:rowOff>19050</xdr:rowOff>
    </xdr:from>
    <xdr:to>
      <xdr:col>11</xdr:col>
      <xdr:colOff>0</xdr:colOff>
      <xdr:row>24</xdr:row>
      <xdr:rowOff>123825</xdr:rowOff>
    </xdr:to>
    <xdr:sp macro="[0]!GraphPNbreformesUF">
      <xdr:nvSpPr>
        <xdr:cNvPr id="12" name="TextBox 19"/>
        <xdr:cNvSpPr txBox="1">
          <a:spLocks noChangeArrowheads="1"/>
        </xdr:cNvSpPr>
      </xdr:nvSpPr>
      <xdr:spPr>
        <a:xfrm>
          <a:off x="8067675" y="3581400"/>
          <a:ext cx="971550" cy="390525"/>
        </a:xfrm>
        <a:prstGeom prst="rect">
          <a:avLst/>
        </a:prstGeom>
        <a:solidFill>
          <a:srgbClr val="CC99FF">
            <a:alpha val="20000"/>
          </a:srgbClr>
        </a:solidFill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Graphique nbres unités UF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0.327</cdr:y>
    </cdr:from>
    <cdr:to>
      <cdr:x>0.9995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76425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0.4045</cdr:y>
    </cdr:from>
    <cdr:to>
      <cdr:x>1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241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0.6625</cdr:y>
    </cdr:from>
    <cdr:to>
      <cdr:x>1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100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0.7575</cdr:y>
    </cdr:from>
    <cdr:to>
      <cdr:x>1</cdr:x>
      <cdr:y>0.85575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52925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0.48875</cdr:y>
    </cdr:from>
    <cdr:to>
      <cdr:x>1</cdr:x>
      <cdr:y>0.538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0987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0.06375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905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0.585</cdr:y>
    </cdr:from>
    <cdr:to>
      <cdr:x>1</cdr:x>
      <cdr:y>0.634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62325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0.31475</cdr:y>
    </cdr:from>
    <cdr:to>
      <cdr:x>0.9995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09750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0.401</cdr:y>
    </cdr:from>
    <cdr:to>
      <cdr:x>1</cdr:x>
      <cdr:y>0.4495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0505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0.67625</cdr:y>
    </cdr:from>
    <cdr:to>
      <cdr:x>1</cdr:x>
      <cdr:y>0.72475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862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0.75875</cdr:y>
    </cdr:from>
    <cdr:to>
      <cdr:x>1</cdr:x>
      <cdr:y>0.85725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62450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0.49025</cdr:y>
    </cdr:from>
    <cdr:to>
      <cdr:x>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194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0.06375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905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</cdr:y>
    </cdr:from>
    <cdr:to>
      <cdr:x>1</cdr:x>
      <cdr:y>0.629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3375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0.31475</cdr:y>
    </cdr:from>
    <cdr:to>
      <cdr:x>0.9995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09750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0.401</cdr:y>
    </cdr:from>
    <cdr:to>
      <cdr:x>1</cdr:x>
      <cdr:y>0.4495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0505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0.67625</cdr:y>
    </cdr:from>
    <cdr:to>
      <cdr:x>1</cdr:x>
      <cdr:y>0.72475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862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0.75875</cdr:y>
    </cdr:from>
    <cdr:to>
      <cdr:x>1</cdr:x>
      <cdr:y>0.85725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62450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0.49025</cdr:y>
    </cdr:from>
    <cdr:to>
      <cdr:x>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194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0.0625</cdr:x>
      <cdr:y>0.0395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81025" cy="2286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</cdr:y>
    </cdr:from>
    <cdr:to>
      <cdr:x>1</cdr:x>
      <cdr:y>0.629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3375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0.31475</cdr:y>
    </cdr:from>
    <cdr:to>
      <cdr:x>0.9995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0" y="1809750"/>
          <a:ext cx="2752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Comprimés, gélules, capsules, pilules</a:t>
          </a:r>
        </a:p>
      </cdr:txBody>
    </cdr:sp>
  </cdr:relSizeAnchor>
  <cdr:relSizeAnchor xmlns:cdr="http://schemas.openxmlformats.org/drawingml/2006/chartDrawing">
    <cdr:from>
      <cdr:x>0.7015</cdr:x>
      <cdr:y>0.401</cdr:y>
    </cdr:from>
    <cdr:to>
      <cdr:x>1</cdr:x>
      <cdr:y>0.4495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230505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Orodispersible, effervescent, lyoc, sublingual</a:t>
          </a:r>
        </a:p>
      </cdr:txBody>
    </cdr:sp>
  </cdr:relSizeAnchor>
  <cdr:relSizeAnchor xmlns:cdr="http://schemas.openxmlformats.org/drawingml/2006/chartDrawing">
    <cdr:from>
      <cdr:x>0.7015</cdr:x>
      <cdr:y>0.67625</cdr:y>
    </cdr:from>
    <cdr:to>
      <cdr:x>1</cdr:x>
      <cdr:y>0.72475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388620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Ampoules, flacons, bouteilles</a:t>
          </a:r>
        </a:p>
      </cdr:txBody>
    </cdr:sp>
  </cdr:relSizeAnchor>
  <cdr:relSizeAnchor xmlns:cdr="http://schemas.openxmlformats.org/drawingml/2006/chartDrawing">
    <cdr:from>
      <cdr:x>0.7015</cdr:x>
      <cdr:y>0.75875</cdr:y>
    </cdr:from>
    <cdr:to>
      <cdr:x>1</cdr:x>
      <cdr:y>0.85725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4362450"/>
          <a:ext cx="2762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Injectables de grands volumes,  solutés ou gouttes buvables, aérosols, suppositoires, pommades, crèmes, collyres, solutions auriculaires...</a:t>
          </a:r>
        </a:p>
      </cdr:txBody>
    </cdr:sp>
  </cdr:relSizeAnchor>
  <cdr:relSizeAnchor xmlns:cdr="http://schemas.openxmlformats.org/drawingml/2006/chartDrawing">
    <cdr:from>
      <cdr:x>0.7015</cdr:x>
      <cdr:y>0.49025</cdr:y>
    </cdr:from>
    <cdr:to>
      <cdr:x>1</cdr:x>
      <cdr:y>0.53925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0" y="28194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Poudre en sachet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0.02975</cdr:y>
    </cdr:to>
    <cdr:sp>
      <cdr:nvSpPr>
        <cdr:cNvPr id="6" name="TextBox 6">
          <a:hlinkClick r:id="rId1"/>
        </cdr:cNvPr>
        <cdr:cNvSpPr txBox="1">
          <a:spLocks noChangeArrowheads="1"/>
        </cdr:cNvSpPr>
      </cdr:nvSpPr>
      <cdr:spPr>
        <a:xfrm>
          <a:off x="0" y="0"/>
          <a:ext cx="561975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  <cdr:relSizeAnchor xmlns:cdr="http://schemas.openxmlformats.org/drawingml/2006/chartDrawing">
    <cdr:from>
      <cdr:x>0.7015</cdr:x>
      <cdr:y>0.58</cdr:y>
    </cdr:from>
    <cdr:to>
      <cdr:x>1</cdr:x>
      <cdr:y>0.629</cdr:y>
    </cdr:to>
    <cdr:sp>
      <cdr:nvSpPr>
        <cdr:cNvPr id="7" name="TextBox 7"/>
        <cdr:cNvSpPr txBox="1">
          <a:spLocks noChangeArrowheads="1"/>
        </cdr:cNvSpPr>
      </cdr:nvSpPr>
      <cdr:spPr>
        <a:xfrm>
          <a:off x="6477000" y="333375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Solutions, suspensions de gouttes buvables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57150</xdr:rowOff>
    </xdr:from>
    <xdr:to>
      <xdr:col>1</xdr:col>
      <xdr:colOff>1457325</xdr:colOff>
      <xdr:row>0</xdr:row>
      <xdr:rowOff>228600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514475" y="57150"/>
          <a:ext cx="7048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47625</xdr:rowOff>
    </xdr:from>
    <xdr:to>
      <xdr:col>1</xdr:col>
      <xdr:colOff>1390650</xdr:colOff>
      <xdr:row>0</xdr:row>
      <xdr:rowOff>209550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543050" y="476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60</xdr:row>
      <xdr:rowOff>28575</xdr:rowOff>
    </xdr:from>
    <xdr:to>
      <xdr:col>18</xdr:col>
      <xdr:colOff>285750</xdr:colOff>
      <xdr:row>78</xdr:row>
      <xdr:rowOff>28575</xdr:rowOff>
    </xdr:to>
    <xdr:graphicFrame>
      <xdr:nvGraphicFramePr>
        <xdr:cNvPr id="1" name="Chart 5"/>
        <xdr:cNvGraphicFramePr/>
      </xdr:nvGraphicFramePr>
      <xdr:xfrm>
        <a:off x="6524625" y="9944100"/>
        <a:ext cx="6305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60</xdr:row>
      <xdr:rowOff>19050</xdr:rowOff>
    </xdr:from>
    <xdr:to>
      <xdr:col>14</xdr:col>
      <xdr:colOff>590550</xdr:colOff>
      <xdr:row>78</xdr:row>
      <xdr:rowOff>9525</xdr:rowOff>
    </xdr:to>
    <xdr:graphicFrame>
      <xdr:nvGraphicFramePr>
        <xdr:cNvPr id="2" name="Chart 4"/>
        <xdr:cNvGraphicFramePr/>
      </xdr:nvGraphicFramePr>
      <xdr:xfrm>
        <a:off x="3790950" y="9934575"/>
        <a:ext cx="62960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0</xdr:row>
      <xdr:rowOff>19050</xdr:rowOff>
    </xdr:from>
    <xdr:to>
      <xdr:col>0</xdr:col>
      <xdr:colOff>609600</xdr:colOff>
      <xdr:row>1</xdr:row>
      <xdr:rowOff>19050</xdr:rowOff>
    </xdr:to>
    <xdr:sp>
      <xdr:nvSpPr>
        <xdr:cNvPr id="3" name="TextBox 2">
          <a:hlinkClick r:id="rId3"/>
        </xdr:cNvPr>
        <xdr:cNvSpPr txBox="1">
          <a:spLocks noChangeArrowheads="1"/>
        </xdr:cNvSpPr>
      </xdr:nvSpPr>
      <xdr:spPr>
        <a:xfrm>
          <a:off x="161925" y="19050"/>
          <a:ext cx="447675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19050</xdr:colOff>
      <xdr:row>45</xdr:row>
      <xdr:rowOff>66675</xdr:rowOff>
    </xdr:from>
    <xdr:to>
      <xdr:col>10</xdr:col>
      <xdr:colOff>190500</xdr:colOff>
      <xdr:row>77</xdr:row>
      <xdr:rowOff>152400</xdr:rowOff>
    </xdr:to>
    <xdr:graphicFrame>
      <xdr:nvGraphicFramePr>
        <xdr:cNvPr id="4" name="Chart 3"/>
        <xdr:cNvGraphicFramePr/>
      </xdr:nvGraphicFramePr>
      <xdr:xfrm>
        <a:off x="1038225" y="7553325"/>
        <a:ext cx="6286500" cy="526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76</xdr:row>
      <xdr:rowOff>142875</xdr:rowOff>
    </xdr:from>
    <xdr:to>
      <xdr:col>16</xdr:col>
      <xdr:colOff>561975</xdr:colOff>
      <xdr:row>79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162425" y="12649200"/>
          <a:ext cx="7419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ETS 1                                              ETS 2                                              ETS 3</a:t>
          </a:r>
        </a:p>
      </xdr:txBody>
    </xdr:sp>
    <xdr:clientData/>
  </xdr:twoCellAnchor>
  <xdr:twoCellAnchor>
    <xdr:from>
      <xdr:col>8</xdr:col>
      <xdr:colOff>428625</xdr:colOff>
      <xdr:row>49</xdr:row>
      <xdr:rowOff>47625</xdr:rowOff>
    </xdr:from>
    <xdr:to>
      <xdr:col>14</xdr:col>
      <xdr:colOff>257175</xdr:colOff>
      <xdr:row>51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38850" y="8181975"/>
          <a:ext cx="3714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Nombre d'unités dispensées en 2011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257175</xdr:rowOff>
    </xdr:from>
    <xdr:to>
      <xdr:col>1</xdr:col>
      <xdr:colOff>923925</xdr:colOff>
      <xdr:row>0</xdr:row>
      <xdr:rowOff>419100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228725" y="25717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47625</xdr:rowOff>
    </xdr:from>
    <xdr:to>
      <xdr:col>1</xdr:col>
      <xdr:colOff>1238250</xdr:colOff>
      <xdr:row>0</xdr:row>
      <xdr:rowOff>209550</xdr:rowOff>
    </xdr:to>
    <xdr:sp>
      <xdr:nvSpPr>
        <xdr:cNvPr id="1" name="TextBox 16">
          <a:hlinkClick r:id="rId1"/>
        </xdr:cNvPr>
        <xdr:cNvSpPr txBox="1">
          <a:spLocks noChangeArrowheads="1"/>
        </xdr:cNvSpPr>
      </xdr:nvSpPr>
      <xdr:spPr>
        <a:xfrm>
          <a:off x="1543050" y="476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47625</xdr:rowOff>
    </xdr:from>
    <xdr:to>
      <xdr:col>1</xdr:col>
      <xdr:colOff>1543050</xdr:colOff>
      <xdr:row>0</xdr:row>
      <xdr:rowOff>209550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476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219075</xdr:rowOff>
    </xdr:from>
    <xdr:to>
      <xdr:col>1</xdr:col>
      <xdr:colOff>971550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76350" y="219075"/>
          <a:ext cx="457200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124700" y="413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600075</xdr:colOff>
      <xdr:row>149</xdr:row>
      <xdr:rowOff>57150</xdr:rowOff>
    </xdr:from>
    <xdr:to>
      <xdr:col>7</xdr:col>
      <xdr:colOff>542925</xdr:colOff>
      <xdr:row>150</xdr:row>
      <xdr:rowOff>85725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4610100" y="23831550"/>
          <a:ext cx="704850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3</xdr:col>
      <xdr:colOff>628650</xdr:colOff>
      <xdr:row>0</xdr:row>
      <xdr:rowOff>66675</xdr:rowOff>
    </xdr:from>
    <xdr:to>
      <xdr:col>3</xdr:col>
      <xdr:colOff>628650</xdr:colOff>
      <xdr:row>0</xdr:row>
      <xdr:rowOff>238125</xdr:rowOff>
    </xdr:to>
    <xdr:sp>
      <xdr:nvSpPr>
        <xdr:cNvPr id="3" name="TextBox 3">
          <a:hlinkClick r:id="rId2"/>
        </xdr:cNvPr>
        <xdr:cNvSpPr txBox="1">
          <a:spLocks noChangeArrowheads="1"/>
        </xdr:cNvSpPr>
      </xdr:nvSpPr>
      <xdr:spPr>
        <a:xfrm>
          <a:off x="2809875" y="66675"/>
          <a:ext cx="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0.05825</cdr:x>
      <cdr:y>0.03075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542925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628650</xdr:colOff>
      <xdr:row>0</xdr:row>
      <xdr:rowOff>209550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181350" y="47625"/>
          <a:ext cx="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342900</xdr:colOff>
      <xdr:row>0</xdr:row>
      <xdr:rowOff>219075</xdr:rowOff>
    </xdr:from>
    <xdr:to>
      <xdr:col>2</xdr:col>
      <xdr:colOff>828675</xdr:colOff>
      <xdr:row>0</xdr:row>
      <xdr:rowOff>409575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219075</xdr:rowOff>
    </xdr:from>
    <xdr:to>
      <xdr:col>2</xdr:col>
      <xdr:colOff>838200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81075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628650</xdr:colOff>
      <xdr:row>0</xdr:row>
      <xdr:rowOff>209550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3181350" y="47625"/>
          <a:ext cx="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628650</xdr:colOff>
      <xdr:row>0</xdr:row>
      <xdr:rowOff>209550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181350" y="47625"/>
          <a:ext cx="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0</xdr:row>
      <xdr:rowOff>85725</xdr:rowOff>
    </xdr:from>
    <xdr:to>
      <xdr:col>2</xdr:col>
      <xdr:colOff>1543050</xdr:colOff>
      <xdr:row>0</xdr:row>
      <xdr:rowOff>257175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43075" y="8572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219075</xdr:rowOff>
    </xdr:from>
    <xdr:to>
      <xdr:col>2</xdr:col>
      <xdr:colOff>1104900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57300" y="219075"/>
          <a:ext cx="485775" cy="19050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219075</xdr:rowOff>
    </xdr:from>
    <xdr:to>
      <xdr:col>2</xdr:col>
      <xdr:colOff>981075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323850</xdr:rowOff>
    </xdr:from>
    <xdr:to>
      <xdr:col>2</xdr:col>
      <xdr:colOff>1000125</xdr:colOff>
      <xdr:row>0</xdr:row>
      <xdr:rowOff>485775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543050" y="3238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209550</xdr:rowOff>
    </xdr:from>
    <xdr:to>
      <xdr:col>2</xdr:col>
      <xdr:colOff>1114425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219075</xdr:rowOff>
    </xdr:from>
    <xdr:to>
      <xdr:col>2</xdr:col>
      <xdr:colOff>1038225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323850</xdr:rowOff>
    </xdr:from>
    <xdr:to>
      <xdr:col>2</xdr:col>
      <xdr:colOff>1057275</xdr:colOff>
      <xdr:row>0</xdr:row>
      <xdr:rowOff>485775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3238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0.05525</cdr:x>
      <cdr:y>0.031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514350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219075</xdr:rowOff>
    </xdr:from>
    <xdr:to>
      <xdr:col>2</xdr:col>
      <xdr:colOff>1038225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247650</xdr:rowOff>
    </xdr:from>
    <xdr:to>
      <xdr:col>2</xdr:col>
      <xdr:colOff>1057275</xdr:colOff>
      <xdr:row>0</xdr:row>
      <xdr:rowOff>409575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476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219075</xdr:rowOff>
    </xdr:from>
    <xdr:to>
      <xdr:col>2</xdr:col>
      <xdr:colOff>1038225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276225</xdr:rowOff>
    </xdr:from>
    <xdr:to>
      <xdr:col>2</xdr:col>
      <xdr:colOff>1057275</xdr:colOff>
      <xdr:row>0</xdr:row>
      <xdr:rowOff>438150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76225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219075</xdr:rowOff>
    </xdr:from>
    <xdr:to>
      <xdr:col>2</xdr:col>
      <xdr:colOff>981075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285750</xdr:rowOff>
    </xdr:from>
    <xdr:to>
      <xdr:col>2</xdr:col>
      <xdr:colOff>800100</xdr:colOff>
      <xdr:row>0</xdr:row>
      <xdr:rowOff>447675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543050" y="2857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209550</xdr:rowOff>
    </xdr:from>
    <xdr:to>
      <xdr:col>2</xdr:col>
      <xdr:colOff>1057275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219075</xdr:rowOff>
    </xdr:from>
    <xdr:to>
      <xdr:col>2</xdr:col>
      <xdr:colOff>981075</xdr:colOff>
      <xdr:row>0</xdr:row>
      <xdr:rowOff>390525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19075"/>
          <a:ext cx="438150" cy="171450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209550</xdr:rowOff>
    </xdr:from>
    <xdr:to>
      <xdr:col>2</xdr:col>
      <xdr:colOff>1000125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209550</xdr:rowOff>
    </xdr:from>
    <xdr:to>
      <xdr:col>2</xdr:col>
      <xdr:colOff>1000125</xdr:colOff>
      <xdr:row>0</xdr:row>
      <xdr:rowOff>371475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543050" y="209550"/>
          <a:ext cx="457200" cy="16192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0.104</cdr:x>
      <cdr:y>0.031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0" y="0"/>
          <a:ext cx="962025" cy="180975"/>
        </a:xfrm>
        <a:prstGeom prst="rect">
          <a:avLst/>
        </a:prstGeom>
        <a:solidFill>
          <a:srgbClr val="3366FF">
            <a:alpha val="28000"/>
          </a:srgbClr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Retour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6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8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11.421875" defaultRowHeight="12.75"/>
  <cols>
    <col min="1" max="16384" width="11.421875" style="114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/>
  <dimension ref="A1:G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3.14062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68.25" thickBot="1">
      <c r="A1" s="504" t="s">
        <v>296</v>
      </c>
      <c r="B1" s="504" t="s">
        <v>3337</v>
      </c>
      <c r="C1" s="504" t="s">
        <v>3338</v>
      </c>
      <c r="D1" s="505" t="s">
        <v>3339</v>
      </c>
      <c r="E1" s="508" t="s">
        <v>3416</v>
      </c>
      <c r="F1" s="15" t="s">
        <v>294</v>
      </c>
    </row>
    <row r="2" spans="1:7" ht="12" thickTop="1">
      <c r="A2" s="500">
        <v>1</v>
      </c>
      <c r="B2" s="500" t="s">
        <v>3340</v>
      </c>
      <c r="C2" s="500" t="s">
        <v>583</v>
      </c>
      <c r="D2" s="501">
        <v>137992</v>
      </c>
      <c r="E2" s="4">
        <f>D2</f>
        <v>137992</v>
      </c>
      <c r="F2" s="9">
        <f>E2/D$58</f>
        <v>0.07341327686922103</v>
      </c>
      <c r="G2" s="141"/>
    </row>
    <row r="3" spans="1:7" ht="11.25">
      <c r="A3" s="502">
        <f>A2+1</f>
        <v>2</v>
      </c>
      <c r="B3" s="502" t="s">
        <v>3341</v>
      </c>
      <c r="C3" s="500" t="s">
        <v>584</v>
      </c>
      <c r="D3" s="503">
        <v>128789</v>
      </c>
      <c r="E3" s="6">
        <f>D3+E2</f>
        <v>266781</v>
      </c>
      <c r="F3" s="11">
        <f aca="true" t="shared" si="0" ref="F3:F57">E3/D$58</f>
        <v>0.141930455507911</v>
      </c>
      <c r="G3" s="141"/>
    </row>
    <row r="4" spans="1:7" ht="11.25">
      <c r="A4" s="502">
        <f aca="true" t="shared" si="1" ref="A4:A57">A3+1</f>
        <v>3</v>
      </c>
      <c r="B4" s="502" t="s">
        <v>3342</v>
      </c>
      <c r="C4" s="500" t="s">
        <v>4648</v>
      </c>
      <c r="D4" s="503">
        <v>128272</v>
      </c>
      <c r="E4" s="6">
        <f aca="true" t="shared" si="2" ref="E4:E57">D4+E3</f>
        <v>395053</v>
      </c>
      <c r="F4" s="11">
        <f t="shared" si="0"/>
        <v>0.21017258440356235</v>
      </c>
      <c r="G4" s="141"/>
    </row>
    <row r="5" spans="1:7" ht="11.25">
      <c r="A5" s="502">
        <f t="shared" si="1"/>
        <v>4</v>
      </c>
      <c r="B5" s="502" t="s">
        <v>3343</v>
      </c>
      <c r="C5" s="500" t="s">
        <v>4649</v>
      </c>
      <c r="D5" s="503">
        <v>127564</v>
      </c>
      <c r="E5" s="6">
        <f t="shared" si="2"/>
        <v>522617</v>
      </c>
      <c r="F5" s="11">
        <f t="shared" si="0"/>
        <v>0.2780380494344722</v>
      </c>
      <c r="G5" s="141"/>
    </row>
    <row r="6" spans="1:7" ht="11.25">
      <c r="A6" s="502">
        <f t="shared" si="1"/>
        <v>5</v>
      </c>
      <c r="B6" s="502" t="s">
        <v>3344</v>
      </c>
      <c r="C6" s="500" t="s">
        <v>4650</v>
      </c>
      <c r="D6" s="503">
        <v>121990</v>
      </c>
      <c r="E6" s="6">
        <f t="shared" si="2"/>
        <v>644607</v>
      </c>
      <c r="F6" s="11">
        <f t="shared" si="0"/>
        <v>0.34293808454720537</v>
      </c>
      <c r="G6" s="141"/>
    </row>
    <row r="7" spans="1:7" ht="11.25">
      <c r="A7" s="502">
        <f t="shared" si="1"/>
        <v>6</v>
      </c>
      <c r="B7" s="502" t="s">
        <v>3345</v>
      </c>
      <c r="C7" s="500" t="s">
        <v>4651</v>
      </c>
      <c r="D7" s="503">
        <v>121479</v>
      </c>
      <c r="E7" s="6">
        <f t="shared" si="2"/>
        <v>766086</v>
      </c>
      <c r="F7" s="11">
        <f t="shared" si="0"/>
        <v>0.4075662619835502</v>
      </c>
      <c r="G7" s="141"/>
    </row>
    <row r="8" spans="1:7" ht="11.25">
      <c r="A8" s="502">
        <f t="shared" si="1"/>
        <v>7</v>
      </c>
      <c r="B8" s="502" t="s">
        <v>3346</v>
      </c>
      <c r="C8" s="500" t="s">
        <v>4652</v>
      </c>
      <c r="D8" s="503">
        <v>120211</v>
      </c>
      <c r="E8" s="6">
        <f t="shared" si="2"/>
        <v>886297</v>
      </c>
      <c r="F8" s="11">
        <f t="shared" si="0"/>
        <v>0.4715198493344541</v>
      </c>
      <c r="G8" s="141"/>
    </row>
    <row r="9" spans="1:7" ht="11.25">
      <c r="A9" s="502">
        <f t="shared" si="1"/>
        <v>8</v>
      </c>
      <c r="B9" s="502" t="s">
        <v>3347</v>
      </c>
      <c r="C9" s="500" t="s">
        <v>4653</v>
      </c>
      <c r="D9" s="503">
        <v>101479</v>
      </c>
      <c r="E9" s="6">
        <f t="shared" si="2"/>
        <v>987776</v>
      </c>
      <c r="F9" s="11">
        <f t="shared" si="0"/>
        <v>0.5255078046029601</v>
      </c>
      <c r="G9" s="141"/>
    </row>
    <row r="10" spans="1:7" ht="11.25">
      <c r="A10" s="502">
        <f t="shared" si="1"/>
        <v>9</v>
      </c>
      <c r="B10" s="502" t="s">
        <v>3348</v>
      </c>
      <c r="C10" s="500" t="s">
        <v>4654</v>
      </c>
      <c r="D10" s="503">
        <v>96898</v>
      </c>
      <c r="E10" s="6">
        <f t="shared" si="2"/>
        <v>1084674</v>
      </c>
      <c r="F10" s="11">
        <f t="shared" si="0"/>
        <v>0.5770586169839226</v>
      </c>
      <c r="G10" s="141"/>
    </row>
    <row r="11" spans="1:7" ht="11.25">
      <c r="A11" s="502">
        <f t="shared" si="1"/>
        <v>10</v>
      </c>
      <c r="B11" s="502" t="s">
        <v>3349</v>
      </c>
      <c r="C11" s="500" t="s">
        <v>4655</v>
      </c>
      <c r="D11" s="503">
        <v>94004</v>
      </c>
      <c r="E11" s="6">
        <f t="shared" si="2"/>
        <v>1178678</v>
      </c>
      <c r="F11" s="11">
        <f t="shared" si="0"/>
        <v>0.6270697892171988</v>
      </c>
      <c r="G11" s="141"/>
    </row>
    <row r="12" spans="1:7" ht="11.25">
      <c r="A12" s="502">
        <f t="shared" si="1"/>
        <v>11</v>
      </c>
      <c r="B12" s="502" t="s">
        <v>3350</v>
      </c>
      <c r="C12" s="500" t="s">
        <v>4656</v>
      </c>
      <c r="D12" s="503">
        <v>84703</v>
      </c>
      <c r="E12" s="6">
        <f t="shared" si="2"/>
        <v>1263381</v>
      </c>
      <c r="F12" s="11">
        <f t="shared" si="0"/>
        <v>0.6721327261313216</v>
      </c>
      <c r="G12" s="141"/>
    </row>
    <row r="13" spans="1:7" ht="11.25">
      <c r="A13" s="502">
        <f t="shared" si="1"/>
        <v>12</v>
      </c>
      <c r="B13" s="502" t="s">
        <v>3351</v>
      </c>
      <c r="C13" s="500" t="s">
        <v>4657</v>
      </c>
      <c r="D13" s="503">
        <v>76596</v>
      </c>
      <c r="E13" s="6">
        <f t="shared" si="2"/>
        <v>1339977</v>
      </c>
      <c r="F13" s="11">
        <f t="shared" si="0"/>
        <v>0.7128826489897109</v>
      </c>
      <c r="G13" s="141"/>
    </row>
    <row r="14" spans="1:7" ht="11.25">
      <c r="A14" s="502">
        <f t="shared" si="1"/>
        <v>13</v>
      </c>
      <c r="B14" s="502" t="s">
        <v>3352</v>
      </c>
      <c r="C14" s="500" t="s">
        <v>4658</v>
      </c>
      <c r="D14" s="503">
        <v>73554</v>
      </c>
      <c r="E14" s="6">
        <f t="shared" si="2"/>
        <v>1413531</v>
      </c>
      <c r="F14" s="11">
        <f t="shared" si="0"/>
        <v>0.7520141940563719</v>
      </c>
      <c r="G14" s="141"/>
    </row>
    <row r="15" spans="1:7" ht="11.25">
      <c r="A15" s="502">
        <f t="shared" si="1"/>
        <v>14</v>
      </c>
      <c r="B15" s="502" t="s">
        <v>3353</v>
      </c>
      <c r="C15" s="500" t="s">
        <v>4659</v>
      </c>
      <c r="D15" s="503">
        <v>71838</v>
      </c>
      <c r="E15" s="6">
        <f t="shared" si="2"/>
        <v>1485369</v>
      </c>
      <c r="F15" s="11">
        <f t="shared" si="0"/>
        <v>0.7902328080610324</v>
      </c>
      <c r="G15" s="141"/>
    </row>
    <row r="16" spans="1:7" ht="11.25">
      <c r="A16" s="502">
        <f t="shared" si="1"/>
        <v>15</v>
      </c>
      <c r="B16" s="502" t="s">
        <v>3354</v>
      </c>
      <c r="C16" s="500" t="s">
        <v>4660</v>
      </c>
      <c r="D16" s="503">
        <v>64420</v>
      </c>
      <c r="E16" s="6">
        <f t="shared" si="2"/>
        <v>1549789</v>
      </c>
      <c r="F16" s="11">
        <f t="shared" si="0"/>
        <v>0.8245049636636413</v>
      </c>
      <c r="G16" s="141"/>
    </row>
    <row r="17" spans="1:7" ht="11.25">
      <c r="A17" s="502">
        <f t="shared" si="1"/>
        <v>16</v>
      </c>
      <c r="B17" s="502" t="s">
        <v>3355</v>
      </c>
      <c r="C17" s="500" t="s">
        <v>4661</v>
      </c>
      <c r="D17" s="503">
        <v>61190</v>
      </c>
      <c r="E17" s="6">
        <f t="shared" si="2"/>
        <v>1610979</v>
      </c>
      <c r="F17" s="11">
        <f t="shared" si="0"/>
        <v>0.8570587233861443</v>
      </c>
      <c r="G17" s="141"/>
    </row>
    <row r="18" spans="1:7" ht="11.25">
      <c r="A18" s="502">
        <f t="shared" si="1"/>
        <v>17</v>
      </c>
      <c r="B18" s="502" t="s">
        <v>3356</v>
      </c>
      <c r="C18" s="500" t="s">
        <v>4662</v>
      </c>
      <c r="D18" s="503">
        <v>51956</v>
      </c>
      <c r="E18" s="6">
        <f t="shared" si="2"/>
        <v>1662935</v>
      </c>
      <c r="F18" s="11">
        <f t="shared" si="0"/>
        <v>0.8846998925337561</v>
      </c>
      <c r="G18" s="141"/>
    </row>
    <row r="19" spans="1:7" ht="11.25">
      <c r="A19" s="502">
        <f t="shared" si="1"/>
        <v>18</v>
      </c>
      <c r="B19" s="502" t="s">
        <v>3357</v>
      </c>
      <c r="C19" s="500" t="s">
        <v>4663</v>
      </c>
      <c r="D19" s="503">
        <v>48943</v>
      </c>
      <c r="E19" s="6">
        <f t="shared" si="2"/>
        <v>1711878</v>
      </c>
      <c r="F19" s="11">
        <f t="shared" si="0"/>
        <v>0.910738112211783</v>
      </c>
      <c r="G19" s="141"/>
    </row>
    <row r="20" spans="1:7" ht="11.25">
      <c r="A20" s="502">
        <f t="shared" si="1"/>
        <v>19</v>
      </c>
      <c r="B20" s="502" t="s">
        <v>3358</v>
      </c>
      <c r="C20" s="500" t="s">
        <v>4664</v>
      </c>
      <c r="D20" s="503">
        <v>40442</v>
      </c>
      <c r="E20" s="6">
        <f t="shared" si="2"/>
        <v>1752320</v>
      </c>
      <c r="F20" s="11">
        <f t="shared" si="0"/>
        <v>0.93225370545737</v>
      </c>
      <c r="G20" s="141"/>
    </row>
    <row r="21" spans="1:7" ht="11.25">
      <c r="A21" s="502">
        <f t="shared" si="1"/>
        <v>20</v>
      </c>
      <c r="B21" s="502" t="s">
        <v>3359</v>
      </c>
      <c r="C21" s="500" t="s">
        <v>4665</v>
      </c>
      <c r="D21" s="503">
        <v>37006</v>
      </c>
      <c r="E21" s="6">
        <f t="shared" si="2"/>
        <v>1789326</v>
      </c>
      <c r="F21" s="11">
        <f t="shared" si="0"/>
        <v>0.9519413085345222</v>
      </c>
      <c r="G21" s="141"/>
    </row>
    <row r="22" spans="1:7" ht="11.25">
      <c r="A22" s="502">
        <f t="shared" si="1"/>
        <v>21</v>
      </c>
      <c r="B22" s="502" t="s">
        <v>3360</v>
      </c>
      <c r="C22" s="500" t="s">
        <v>4666</v>
      </c>
      <c r="D22" s="503">
        <v>28236</v>
      </c>
      <c r="E22" s="6">
        <f t="shared" si="2"/>
        <v>1817562</v>
      </c>
      <c r="F22" s="11">
        <f t="shared" si="0"/>
        <v>0.9669631741910771</v>
      </c>
      <c r="G22" s="141"/>
    </row>
    <row r="23" spans="1:7" ht="11.25">
      <c r="A23" s="502">
        <f t="shared" si="1"/>
        <v>22</v>
      </c>
      <c r="B23" s="502" t="s">
        <v>3361</v>
      </c>
      <c r="C23" s="500" t="s">
        <v>4667</v>
      </c>
      <c r="D23" s="503">
        <v>15504</v>
      </c>
      <c r="E23" s="6">
        <f t="shared" si="2"/>
        <v>1833066</v>
      </c>
      <c r="F23" s="11">
        <f t="shared" si="0"/>
        <v>0.9752114744155858</v>
      </c>
      <c r="G23" s="141"/>
    </row>
    <row r="24" spans="1:7" ht="11.25">
      <c r="A24" s="502">
        <f t="shared" si="1"/>
        <v>23</v>
      </c>
      <c r="B24" s="502" t="s">
        <v>3362</v>
      </c>
      <c r="C24" s="500" t="s">
        <v>4668</v>
      </c>
      <c r="D24" s="503">
        <v>14613</v>
      </c>
      <c r="E24" s="6">
        <f t="shared" si="2"/>
        <v>1847679</v>
      </c>
      <c r="F24" s="11">
        <f t="shared" si="0"/>
        <v>0.9829857527425173</v>
      </c>
      <c r="G24" s="141"/>
    </row>
    <row r="25" spans="1:7" ht="11.25">
      <c r="A25" s="502">
        <f t="shared" si="1"/>
        <v>24</v>
      </c>
      <c r="B25" s="502" t="s">
        <v>3363</v>
      </c>
      <c r="C25" s="500" t="s">
        <v>4669</v>
      </c>
      <c r="D25" s="503">
        <v>9443</v>
      </c>
      <c r="E25" s="6">
        <f t="shared" si="2"/>
        <v>1857122</v>
      </c>
      <c r="F25" s="11">
        <f t="shared" si="0"/>
        <v>0.9880095336390624</v>
      </c>
      <c r="G25" s="141"/>
    </row>
    <row r="26" spans="1:7" ht="11.25">
      <c r="A26" s="502">
        <f t="shared" si="1"/>
        <v>25</v>
      </c>
      <c r="B26" s="502" t="s">
        <v>3364</v>
      </c>
      <c r="C26" s="500" t="s">
        <v>4670</v>
      </c>
      <c r="D26" s="503">
        <v>8204</v>
      </c>
      <c r="E26" s="6">
        <f t="shared" si="2"/>
        <v>1865326</v>
      </c>
      <c r="F26" s="11">
        <f t="shared" si="0"/>
        <v>0.9923741527723099</v>
      </c>
      <c r="G26" s="141"/>
    </row>
    <row r="27" spans="1:7" ht="11.25">
      <c r="A27" s="502">
        <f t="shared" si="1"/>
        <v>26</v>
      </c>
      <c r="B27" s="502" t="s">
        <v>3365</v>
      </c>
      <c r="C27" s="500" t="s">
        <v>4690</v>
      </c>
      <c r="D27" s="503">
        <v>4143</v>
      </c>
      <c r="E27" s="6">
        <f t="shared" si="2"/>
        <v>1869469</v>
      </c>
      <c r="F27" s="11">
        <f t="shared" si="0"/>
        <v>0.9945782747943777</v>
      </c>
      <c r="G27" s="141"/>
    </row>
    <row r="28" spans="1:7" ht="11.25">
      <c r="A28" s="502">
        <f t="shared" si="1"/>
        <v>27</v>
      </c>
      <c r="B28" s="502" t="s">
        <v>3366</v>
      </c>
      <c r="C28" s="500" t="s">
        <v>4691</v>
      </c>
      <c r="D28" s="503">
        <v>3083</v>
      </c>
      <c r="E28" s="6">
        <f t="shared" si="2"/>
        <v>1872552</v>
      </c>
      <c r="F28" s="11">
        <f t="shared" si="0"/>
        <v>0.9962184650415501</v>
      </c>
      <c r="G28" s="141"/>
    </row>
    <row r="29" spans="1:7" ht="11.25">
      <c r="A29" s="502">
        <f t="shared" si="1"/>
        <v>28</v>
      </c>
      <c r="B29" s="502" t="s">
        <v>3367</v>
      </c>
      <c r="C29" s="500" t="s">
        <v>4692</v>
      </c>
      <c r="D29" s="503">
        <v>1831</v>
      </c>
      <c r="E29" s="6">
        <f t="shared" si="2"/>
        <v>1874383</v>
      </c>
      <c r="F29" s="11">
        <f t="shared" si="0"/>
        <v>0.9971925773810157</v>
      </c>
      <c r="G29" s="141"/>
    </row>
    <row r="30" spans="1:7" ht="11.25">
      <c r="A30" s="502">
        <f t="shared" si="1"/>
        <v>29</v>
      </c>
      <c r="B30" s="502" t="s">
        <v>3368</v>
      </c>
      <c r="C30" s="500" t="s">
        <v>4693</v>
      </c>
      <c r="D30" s="503">
        <v>1061</v>
      </c>
      <c r="E30" s="6">
        <f t="shared" si="2"/>
        <v>1875444</v>
      </c>
      <c r="F30" s="11">
        <f t="shared" si="0"/>
        <v>0.9977570411670196</v>
      </c>
      <c r="G30" s="141"/>
    </row>
    <row r="31" spans="1:7" ht="11.25">
      <c r="A31" s="502">
        <f t="shared" si="1"/>
        <v>30</v>
      </c>
      <c r="B31" s="502" t="s">
        <v>3369</v>
      </c>
      <c r="C31" s="500" t="s">
        <v>4694</v>
      </c>
      <c r="D31" s="503">
        <v>492</v>
      </c>
      <c r="E31" s="6">
        <f t="shared" si="2"/>
        <v>1875936</v>
      </c>
      <c r="F31" s="11">
        <f t="shared" si="0"/>
        <v>0.9980187906323484</v>
      </c>
      <c r="G31" s="141"/>
    </row>
    <row r="32" spans="1:7" ht="11.25">
      <c r="A32" s="502">
        <f t="shared" si="1"/>
        <v>31</v>
      </c>
      <c r="B32" s="502" t="s">
        <v>3370</v>
      </c>
      <c r="C32" s="500" t="s">
        <v>4695</v>
      </c>
      <c r="D32" s="503">
        <v>391</v>
      </c>
      <c r="E32" s="6">
        <f t="shared" si="2"/>
        <v>1876327</v>
      </c>
      <c r="F32" s="11">
        <f t="shared" si="0"/>
        <v>0.9982268069757296</v>
      </c>
      <c r="G32" s="141"/>
    </row>
    <row r="33" spans="1:7" ht="11.25">
      <c r="A33" s="502">
        <f t="shared" si="1"/>
        <v>32</v>
      </c>
      <c r="B33" s="502" t="s">
        <v>3371</v>
      </c>
      <c r="C33" s="500" t="s">
        <v>4696</v>
      </c>
      <c r="D33" s="503">
        <v>377</v>
      </c>
      <c r="E33" s="6">
        <f t="shared" si="2"/>
        <v>1876704</v>
      </c>
      <c r="F33" s="11">
        <f t="shared" si="0"/>
        <v>0.9984273751635934</v>
      </c>
      <c r="G33" s="141"/>
    </row>
    <row r="34" spans="1:7" ht="11.25">
      <c r="A34" s="502">
        <f t="shared" si="1"/>
        <v>33</v>
      </c>
      <c r="B34" s="502" t="s">
        <v>3372</v>
      </c>
      <c r="C34" s="500" t="s">
        <v>4697</v>
      </c>
      <c r="D34" s="503">
        <v>290</v>
      </c>
      <c r="E34" s="6">
        <f t="shared" si="2"/>
        <v>1876994</v>
      </c>
      <c r="F34" s="11">
        <f t="shared" si="0"/>
        <v>0.9985816583850271</v>
      </c>
      <c r="G34" s="141"/>
    </row>
    <row r="35" spans="1:7" ht="11.25">
      <c r="A35" s="502">
        <f t="shared" si="1"/>
        <v>34</v>
      </c>
      <c r="B35" s="502" t="s">
        <v>3373</v>
      </c>
      <c r="C35" s="500" t="s">
        <v>4698</v>
      </c>
      <c r="D35" s="503">
        <v>260</v>
      </c>
      <c r="E35" s="6">
        <f t="shared" si="2"/>
        <v>1877254</v>
      </c>
      <c r="F35" s="11">
        <f t="shared" si="0"/>
        <v>0.9987199812732089</v>
      </c>
      <c r="G35" s="141"/>
    </row>
    <row r="36" spans="1:7" ht="11.25">
      <c r="A36" s="502">
        <f t="shared" si="1"/>
        <v>35</v>
      </c>
      <c r="B36" s="502" t="s">
        <v>3374</v>
      </c>
      <c r="C36" s="500" t="s">
        <v>4699</v>
      </c>
      <c r="D36" s="503">
        <v>254</v>
      </c>
      <c r="E36" s="6">
        <f t="shared" si="2"/>
        <v>1877508</v>
      </c>
      <c r="F36" s="11">
        <f t="shared" si="0"/>
        <v>0.9988551120947405</v>
      </c>
      <c r="G36" s="141"/>
    </row>
    <row r="37" spans="1:7" ht="11.25">
      <c r="A37" s="502">
        <f t="shared" si="1"/>
        <v>36</v>
      </c>
      <c r="B37" s="502" t="s">
        <v>272</v>
      </c>
      <c r="C37" s="500" t="s">
        <v>4700</v>
      </c>
      <c r="D37" s="503">
        <v>230</v>
      </c>
      <c r="E37" s="6">
        <f t="shared" si="2"/>
        <v>1877738</v>
      </c>
      <c r="F37" s="11">
        <f t="shared" si="0"/>
        <v>0.9989774746496707</v>
      </c>
      <c r="G37" s="141"/>
    </row>
    <row r="38" spans="1:7" ht="11.25">
      <c r="A38" s="502">
        <f t="shared" si="1"/>
        <v>37</v>
      </c>
      <c r="B38" s="502" t="s">
        <v>273</v>
      </c>
      <c r="C38" s="500" t="s">
        <v>4701</v>
      </c>
      <c r="D38" s="503">
        <v>223</v>
      </c>
      <c r="E38" s="6">
        <f t="shared" si="2"/>
        <v>1877961</v>
      </c>
      <c r="F38" s="11">
        <f t="shared" si="0"/>
        <v>0.9990961131268421</v>
      </c>
      <c r="G38" s="141"/>
    </row>
    <row r="39" spans="1:7" ht="11.25">
      <c r="A39" s="502">
        <f t="shared" si="1"/>
        <v>38</v>
      </c>
      <c r="B39" s="502" t="s">
        <v>274</v>
      </c>
      <c r="C39" s="500" t="s">
        <v>4702</v>
      </c>
      <c r="D39" s="503">
        <v>200</v>
      </c>
      <c r="E39" s="6">
        <f t="shared" si="2"/>
        <v>1878161</v>
      </c>
      <c r="F39" s="11">
        <f t="shared" si="0"/>
        <v>0.9992025153485204</v>
      </c>
      <c r="G39" s="141"/>
    </row>
    <row r="40" spans="1:7" ht="11.25">
      <c r="A40" s="502">
        <f t="shared" si="1"/>
        <v>39</v>
      </c>
      <c r="B40" s="502" t="s">
        <v>275</v>
      </c>
      <c r="C40" s="500" t="s">
        <v>4703</v>
      </c>
      <c r="D40" s="503">
        <v>180</v>
      </c>
      <c r="E40" s="6">
        <f t="shared" si="2"/>
        <v>1878341</v>
      </c>
      <c r="F40" s="11">
        <f t="shared" si="0"/>
        <v>0.999298277348031</v>
      </c>
      <c r="G40" s="141"/>
    </row>
    <row r="41" spans="1:7" ht="11.25">
      <c r="A41" s="502">
        <f t="shared" si="1"/>
        <v>40</v>
      </c>
      <c r="B41" s="502" t="s">
        <v>276</v>
      </c>
      <c r="C41" s="500" t="s">
        <v>4704</v>
      </c>
      <c r="D41" s="503">
        <v>140</v>
      </c>
      <c r="E41" s="6">
        <f t="shared" si="2"/>
        <v>1878481</v>
      </c>
      <c r="F41" s="11">
        <f t="shared" si="0"/>
        <v>0.9993727589032059</v>
      </c>
      <c r="G41" s="141"/>
    </row>
    <row r="42" spans="1:7" ht="11.25">
      <c r="A42" s="502">
        <f t="shared" si="1"/>
        <v>41</v>
      </c>
      <c r="B42" s="502" t="s">
        <v>277</v>
      </c>
      <c r="C42" s="500" t="s">
        <v>4705</v>
      </c>
      <c r="D42" s="503">
        <v>140</v>
      </c>
      <c r="E42" s="6">
        <f t="shared" si="2"/>
        <v>1878621</v>
      </c>
      <c r="F42" s="11">
        <f t="shared" si="0"/>
        <v>0.9994472404583807</v>
      </c>
      <c r="G42" s="141"/>
    </row>
    <row r="43" spans="1:7" ht="11.25">
      <c r="A43" s="502">
        <f t="shared" si="1"/>
        <v>42</v>
      </c>
      <c r="B43" s="502" t="s">
        <v>278</v>
      </c>
      <c r="C43" s="500" t="s">
        <v>4706</v>
      </c>
      <c r="D43" s="503">
        <v>130</v>
      </c>
      <c r="E43" s="6">
        <f t="shared" si="2"/>
        <v>1878751</v>
      </c>
      <c r="F43" s="11">
        <f t="shared" si="0"/>
        <v>0.9995164019024717</v>
      </c>
      <c r="G43" s="141"/>
    </row>
    <row r="44" spans="1:7" ht="11.25">
      <c r="A44" s="502">
        <f t="shared" si="1"/>
        <v>43</v>
      </c>
      <c r="B44" s="502" t="s">
        <v>279</v>
      </c>
      <c r="C44" s="500" t="s">
        <v>4707</v>
      </c>
      <c r="D44" s="503">
        <v>120</v>
      </c>
      <c r="E44" s="6">
        <f t="shared" si="2"/>
        <v>1878871</v>
      </c>
      <c r="F44" s="11">
        <f t="shared" si="0"/>
        <v>0.9995802432354788</v>
      </c>
      <c r="G44" s="141"/>
    </row>
    <row r="45" spans="1:7" ht="11.25">
      <c r="A45" s="502">
        <f t="shared" si="1"/>
        <v>44</v>
      </c>
      <c r="B45" s="502" t="s">
        <v>280</v>
      </c>
      <c r="C45" s="500" t="s">
        <v>4708</v>
      </c>
      <c r="D45" s="503">
        <v>120</v>
      </c>
      <c r="E45" s="6">
        <f t="shared" si="2"/>
        <v>1878991</v>
      </c>
      <c r="F45" s="11">
        <f t="shared" si="0"/>
        <v>0.9996440845684857</v>
      </c>
      <c r="G45" s="141"/>
    </row>
    <row r="46" spans="1:7" ht="11.25">
      <c r="A46" s="502">
        <f t="shared" si="1"/>
        <v>45</v>
      </c>
      <c r="B46" s="502" t="s">
        <v>281</v>
      </c>
      <c r="C46" s="500" t="s">
        <v>4709</v>
      </c>
      <c r="D46" s="503">
        <v>112</v>
      </c>
      <c r="E46" s="6">
        <f t="shared" si="2"/>
        <v>1879103</v>
      </c>
      <c r="F46" s="11">
        <f t="shared" si="0"/>
        <v>0.9997036698126257</v>
      </c>
      <c r="G46" s="141"/>
    </row>
    <row r="47" spans="1:7" ht="11.25">
      <c r="A47" s="502">
        <f t="shared" si="1"/>
        <v>46</v>
      </c>
      <c r="B47" s="502" t="s">
        <v>282</v>
      </c>
      <c r="C47" s="500" t="s">
        <v>4710</v>
      </c>
      <c r="D47" s="503">
        <v>110</v>
      </c>
      <c r="E47" s="6">
        <f t="shared" si="2"/>
        <v>1879213</v>
      </c>
      <c r="F47" s="11">
        <f t="shared" si="0"/>
        <v>0.9997621910345488</v>
      </c>
      <c r="G47" s="141"/>
    </row>
    <row r="48" spans="1:7" ht="11.25">
      <c r="A48" s="502">
        <f t="shared" si="1"/>
        <v>47</v>
      </c>
      <c r="B48" s="502" t="s">
        <v>283</v>
      </c>
      <c r="C48" s="500" t="s">
        <v>4711</v>
      </c>
      <c r="D48" s="503">
        <v>100</v>
      </c>
      <c r="E48" s="6">
        <f t="shared" si="2"/>
        <v>1879313</v>
      </c>
      <c r="F48" s="11">
        <f t="shared" si="0"/>
        <v>0.999815392145388</v>
      </c>
      <c r="G48" s="141"/>
    </row>
    <row r="49" spans="1:7" ht="11.25">
      <c r="A49" s="502">
        <f t="shared" si="1"/>
        <v>48</v>
      </c>
      <c r="B49" s="502" t="s">
        <v>284</v>
      </c>
      <c r="C49" s="500" t="s">
        <v>4712</v>
      </c>
      <c r="D49" s="503">
        <v>65</v>
      </c>
      <c r="E49" s="6">
        <f t="shared" si="2"/>
        <v>1879378</v>
      </c>
      <c r="F49" s="11">
        <f t="shared" si="0"/>
        <v>0.9998499728674335</v>
      </c>
      <c r="G49" s="141"/>
    </row>
    <row r="50" spans="1:7" ht="11.25">
      <c r="A50" s="502">
        <f t="shared" si="1"/>
        <v>49</v>
      </c>
      <c r="B50" s="502" t="s">
        <v>285</v>
      </c>
      <c r="C50" s="500" t="s">
        <v>4713</v>
      </c>
      <c r="D50" s="503">
        <v>60</v>
      </c>
      <c r="E50" s="6">
        <f t="shared" si="2"/>
        <v>1879438</v>
      </c>
      <c r="F50" s="11">
        <f t="shared" si="0"/>
        <v>0.999881893533937</v>
      </c>
      <c r="G50" s="141"/>
    </row>
    <row r="51" spans="1:7" ht="11.25">
      <c r="A51" s="502">
        <f t="shared" si="1"/>
        <v>50</v>
      </c>
      <c r="B51" s="502" t="s">
        <v>286</v>
      </c>
      <c r="C51" s="500" t="s">
        <v>4714</v>
      </c>
      <c r="D51" s="503">
        <v>60</v>
      </c>
      <c r="E51" s="6">
        <f t="shared" si="2"/>
        <v>1879498</v>
      </c>
      <c r="F51" s="11">
        <f t="shared" si="0"/>
        <v>0.9999138142004405</v>
      </c>
      <c r="G51" s="141"/>
    </row>
    <row r="52" spans="1:7" ht="11.25">
      <c r="A52" s="502">
        <f t="shared" si="1"/>
        <v>51</v>
      </c>
      <c r="B52" s="502" t="s">
        <v>287</v>
      </c>
      <c r="C52" s="500" t="s">
        <v>4715</v>
      </c>
      <c r="D52" s="503">
        <v>34</v>
      </c>
      <c r="E52" s="6">
        <f t="shared" si="2"/>
        <v>1879532</v>
      </c>
      <c r="F52" s="11">
        <f t="shared" si="0"/>
        <v>0.9999319025781258</v>
      </c>
      <c r="G52" s="141"/>
    </row>
    <row r="53" spans="1:7" ht="11.25">
      <c r="A53" s="502">
        <f t="shared" si="1"/>
        <v>52</v>
      </c>
      <c r="B53" s="502" t="s">
        <v>288</v>
      </c>
      <c r="C53" s="500" t="s">
        <v>4716</v>
      </c>
      <c r="D53" s="503">
        <v>33</v>
      </c>
      <c r="E53" s="6">
        <f t="shared" si="2"/>
        <v>1879565</v>
      </c>
      <c r="F53" s="11">
        <f t="shared" si="0"/>
        <v>0.9999494589447028</v>
      </c>
      <c r="G53" s="141"/>
    </row>
    <row r="54" spans="1:7" ht="11.25">
      <c r="A54" s="502">
        <f t="shared" si="1"/>
        <v>53</v>
      </c>
      <c r="B54" s="502" t="s">
        <v>289</v>
      </c>
      <c r="C54" s="500" t="s">
        <v>4717</v>
      </c>
      <c r="D54" s="503">
        <v>30</v>
      </c>
      <c r="E54" s="6">
        <f t="shared" si="2"/>
        <v>1879595</v>
      </c>
      <c r="F54" s="11">
        <f t="shared" si="0"/>
        <v>0.9999654192779546</v>
      </c>
      <c r="G54" s="141"/>
    </row>
    <row r="55" spans="1:7" ht="11.25">
      <c r="A55" s="502">
        <f t="shared" si="1"/>
        <v>54</v>
      </c>
      <c r="B55" s="502" t="s">
        <v>290</v>
      </c>
      <c r="C55" s="500" t="s">
        <v>4718</v>
      </c>
      <c r="D55" s="503">
        <v>25</v>
      </c>
      <c r="E55" s="6">
        <f t="shared" si="2"/>
        <v>1879620</v>
      </c>
      <c r="F55" s="11">
        <f t="shared" si="0"/>
        <v>0.9999787195556643</v>
      </c>
      <c r="G55" s="141"/>
    </row>
    <row r="56" spans="1:7" ht="11.25">
      <c r="A56" s="509">
        <f t="shared" si="1"/>
        <v>55</v>
      </c>
      <c r="B56" s="509" t="s">
        <v>291</v>
      </c>
      <c r="C56" s="500" t="s">
        <v>4719</v>
      </c>
      <c r="D56" s="510">
        <v>20</v>
      </c>
      <c r="E56" s="511">
        <f t="shared" si="2"/>
        <v>1879640</v>
      </c>
      <c r="F56" s="60">
        <f t="shared" si="0"/>
        <v>0.9999893597778322</v>
      </c>
      <c r="G56" s="141"/>
    </row>
    <row r="57" spans="1:6" ht="12" thickBot="1">
      <c r="A57" s="506">
        <f t="shared" si="1"/>
        <v>56</v>
      </c>
      <c r="B57" s="506" t="s">
        <v>292</v>
      </c>
      <c r="C57" s="506" t="s">
        <v>4720</v>
      </c>
      <c r="D57" s="507">
        <v>20</v>
      </c>
      <c r="E57" s="12">
        <f t="shared" si="2"/>
        <v>1879660</v>
      </c>
      <c r="F57" s="14">
        <f t="shared" si="0"/>
        <v>1</v>
      </c>
    </row>
    <row r="58" spans="1:6" ht="12" thickTop="1">
      <c r="A58" s="61"/>
      <c r="B58" s="61"/>
      <c r="C58" s="61" t="s">
        <v>295</v>
      </c>
      <c r="D58" s="8">
        <f>SUM(D2:D57)</f>
        <v>1879660</v>
      </c>
      <c r="E58" s="8"/>
      <c r="F58" s="61"/>
    </row>
  </sheetData>
  <printOptions/>
  <pageMargins left="0.75" right="0.75" top="1" bottom="1" header="0.4921259845" footer="0.4921259845"/>
  <pageSetup orientation="portrait" paperSize="9" r:id="rId2"/>
  <ignoredErrors>
    <ignoredError sqref="B2:B8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"/>
  <dimension ref="A1:I27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11.421875" style="186" customWidth="1"/>
    <col min="8" max="16384" width="11.421875" style="187" customWidth="1"/>
  </cols>
  <sheetData>
    <row r="1" spans="1:7" s="140" customFormat="1" ht="68.25" thickBot="1">
      <c r="A1" s="138" t="s">
        <v>296</v>
      </c>
      <c r="B1" s="138" t="s">
        <v>3337</v>
      </c>
      <c r="C1" s="138" t="s">
        <v>2412</v>
      </c>
      <c r="D1" s="139" t="s">
        <v>3339</v>
      </c>
      <c r="E1" s="228" t="s">
        <v>3416</v>
      </c>
      <c r="F1" s="227" t="s">
        <v>294</v>
      </c>
      <c r="G1" s="343"/>
    </row>
    <row r="2" spans="1:9" ht="12" thickTop="1">
      <c r="A2" s="134">
        <v>1</v>
      </c>
      <c r="B2" s="134" t="s">
        <v>2413</v>
      </c>
      <c r="C2" s="134" t="s">
        <v>4721</v>
      </c>
      <c r="D2" s="135">
        <v>153336</v>
      </c>
      <c r="E2" s="135">
        <f>D2</f>
        <v>153336</v>
      </c>
      <c r="F2" s="496">
        <f>E2/D$19</f>
        <v>0.32126245568750367</v>
      </c>
      <c r="G2" s="342"/>
      <c r="H2" s="186"/>
      <c r="I2" s="141"/>
    </row>
    <row r="3" spans="1:9" ht="11.25">
      <c r="A3" s="136">
        <f>A2+1</f>
        <v>2</v>
      </c>
      <c r="B3" s="136" t="s">
        <v>2415</v>
      </c>
      <c r="C3" s="134" t="s">
        <v>4721</v>
      </c>
      <c r="D3" s="137">
        <v>102240</v>
      </c>
      <c r="E3" s="137">
        <f>D3+E2</f>
        <v>255576</v>
      </c>
      <c r="F3" s="497">
        <f aca="true" t="shared" si="0" ref="F3:F18">E3/D$19</f>
        <v>0.5354709486016945</v>
      </c>
      <c r="G3" s="342"/>
      <c r="H3" s="186"/>
      <c r="I3" s="141"/>
    </row>
    <row r="4" spans="1:9" ht="11.25">
      <c r="A4" s="136">
        <f aca="true" t="shared" si="1" ref="A4:A18">A3+1</f>
        <v>3</v>
      </c>
      <c r="B4" s="136" t="s">
        <v>2416</v>
      </c>
      <c r="C4" s="134" t="s">
        <v>4721</v>
      </c>
      <c r="D4" s="137">
        <v>47279</v>
      </c>
      <c r="E4" s="137">
        <f aca="true" t="shared" si="2" ref="E4:E18">D4+E3</f>
        <v>302855</v>
      </c>
      <c r="F4" s="497">
        <f t="shared" si="0"/>
        <v>0.6345277105000713</v>
      </c>
      <c r="G4" s="342"/>
      <c r="H4" s="186"/>
      <c r="I4" s="141"/>
    </row>
    <row r="5" spans="1:9" ht="11.25">
      <c r="A5" s="136">
        <f t="shared" si="1"/>
        <v>4</v>
      </c>
      <c r="B5" s="136" t="s">
        <v>4432</v>
      </c>
      <c r="C5" s="134" t="s">
        <v>4721</v>
      </c>
      <c r="D5" s="137">
        <v>46861</v>
      </c>
      <c r="E5" s="137">
        <f t="shared" si="2"/>
        <v>349716</v>
      </c>
      <c r="F5" s="497">
        <f t="shared" si="0"/>
        <v>0.732708698239233</v>
      </c>
      <c r="G5" s="342"/>
      <c r="H5" s="186"/>
      <c r="I5" s="141"/>
    </row>
    <row r="6" spans="1:9" ht="11.25">
      <c r="A6" s="136">
        <f t="shared" si="1"/>
        <v>5</v>
      </c>
      <c r="B6" s="136" t="s">
        <v>2414</v>
      </c>
      <c r="C6" s="134" t="s">
        <v>4721</v>
      </c>
      <c r="D6" s="137">
        <v>43711</v>
      </c>
      <c r="E6" s="137">
        <f t="shared" si="2"/>
        <v>393427</v>
      </c>
      <c r="F6" s="497">
        <f t="shared" si="0"/>
        <v>0.8242899524819188</v>
      </c>
      <c r="G6" s="342"/>
      <c r="H6" s="186"/>
      <c r="I6" s="141"/>
    </row>
    <row r="7" spans="1:9" ht="11.25">
      <c r="A7" s="136">
        <f t="shared" si="1"/>
        <v>6</v>
      </c>
      <c r="B7" s="136" t="s">
        <v>4430</v>
      </c>
      <c r="C7" s="134" t="s">
        <v>4721</v>
      </c>
      <c r="D7" s="137">
        <v>37483</v>
      </c>
      <c r="E7" s="137">
        <f t="shared" si="2"/>
        <v>430910</v>
      </c>
      <c r="F7" s="497">
        <f t="shared" si="0"/>
        <v>0.9028225907830008</v>
      </c>
      <c r="G7" s="342"/>
      <c r="H7" s="186"/>
      <c r="I7" s="141"/>
    </row>
    <row r="8" spans="1:9" ht="11.25">
      <c r="A8" s="136">
        <f t="shared" si="1"/>
        <v>7</v>
      </c>
      <c r="B8" s="136" t="s">
        <v>4433</v>
      </c>
      <c r="C8" s="134" t="s">
        <v>4721</v>
      </c>
      <c r="D8" s="137">
        <v>23369</v>
      </c>
      <c r="E8" s="137">
        <f t="shared" si="2"/>
        <v>454279</v>
      </c>
      <c r="F8" s="497">
        <f t="shared" si="0"/>
        <v>0.9517842327128886</v>
      </c>
      <c r="G8" s="342"/>
      <c r="H8" s="186"/>
      <c r="I8" s="141"/>
    </row>
    <row r="9" spans="1:9" ht="11.25">
      <c r="A9" s="136">
        <f t="shared" si="1"/>
        <v>8</v>
      </c>
      <c r="B9" s="136" t="s">
        <v>4428</v>
      </c>
      <c r="C9" s="134" t="s">
        <v>4721</v>
      </c>
      <c r="D9" s="137">
        <v>6268</v>
      </c>
      <c r="E9" s="137">
        <f t="shared" si="2"/>
        <v>460547</v>
      </c>
      <c r="F9" s="497">
        <f t="shared" si="0"/>
        <v>0.9649166547941302</v>
      </c>
      <c r="G9" s="342"/>
      <c r="H9" s="186"/>
      <c r="I9" s="141"/>
    </row>
    <row r="10" spans="1:9" ht="11.25">
      <c r="A10" s="136">
        <f t="shared" si="1"/>
        <v>9</v>
      </c>
      <c r="B10" s="136" t="s">
        <v>4431</v>
      </c>
      <c r="C10" s="134" t="s">
        <v>4721</v>
      </c>
      <c r="D10" s="137">
        <v>5147</v>
      </c>
      <c r="E10" s="137">
        <f t="shared" si="2"/>
        <v>465694</v>
      </c>
      <c r="F10" s="497">
        <f t="shared" si="0"/>
        <v>0.9757004098120229</v>
      </c>
      <c r="G10" s="342"/>
      <c r="H10" s="186"/>
      <c r="I10" s="141"/>
    </row>
    <row r="11" spans="1:9" ht="11.25">
      <c r="A11" s="136">
        <f t="shared" si="1"/>
        <v>10</v>
      </c>
      <c r="B11" s="136" t="s">
        <v>4429</v>
      </c>
      <c r="C11" s="134" t="s">
        <v>4721</v>
      </c>
      <c r="D11" s="137">
        <v>4306</v>
      </c>
      <c r="E11" s="137">
        <f t="shared" si="2"/>
        <v>470000</v>
      </c>
      <c r="F11" s="497">
        <f t="shared" si="0"/>
        <v>0.9847221407440309</v>
      </c>
      <c r="G11" s="342"/>
      <c r="H11" s="186"/>
      <c r="I11" s="141"/>
    </row>
    <row r="12" spans="1:9" ht="11.25">
      <c r="A12" s="136">
        <f t="shared" si="1"/>
        <v>11</v>
      </c>
      <c r="B12" s="136" t="s">
        <v>4438</v>
      </c>
      <c r="C12" s="134" t="s">
        <v>4721</v>
      </c>
      <c r="D12" s="137">
        <v>4030</v>
      </c>
      <c r="E12" s="137">
        <f t="shared" si="2"/>
        <v>474030</v>
      </c>
      <c r="F12" s="497">
        <f t="shared" si="0"/>
        <v>0.9931656093125383</v>
      </c>
      <c r="G12" s="342"/>
      <c r="H12" s="186"/>
      <c r="I12" s="141"/>
    </row>
    <row r="13" spans="1:9" ht="11.25">
      <c r="A13" s="136">
        <f t="shared" si="1"/>
        <v>12</v>
      </c>
      <c r="B13" s="136" t="s">
        <v>4427</v>
      </c>
      <c r="C13" s="134" t="s">
        <v>4721</v>
      </c>
      <c r="D13" s="137">
        <v>2961</v>
      </c>
      <c r="E13" s="137">
        <f t="shared" si="2"/>
        <v>476991</v>
      </c>
      <c r="F13" s="497">
        <f t="shared" si="0"/>
        <v>0.9993693587992256</v>
      </c>
      <c r="G13" s="342"/>
      <c r="H13" s="186"/>
      <c r="I13" s="141"/>
    </row>
    <row r="14" spans="1:9" ht="11.25">
      <c r="A14" s="136">
        <f t="shared" si="1"/>
        <v>13</v>
      </c>
      <c r="B14" s="136" t="s">
        <v>4434</v>
      </c>
      <c r="C14" s="134" t="s">
        <v>4721</v>
      </c>
      <c r="D14" s="137">
        <v>140</v>
      </c>
      <c r="E14" s="137">
        <f t="shared" si="2"/>
        <v>477131</v>
      </c>
      <c r="F14" s="497">
        <f t="shared" si="0"/>
        <v>0.9996626802879579</v>
      </c>
      <c r="G14" s="342"/>
      <c r="H14" s="186"/>
      <c r="I14" s="141"/>
    </row>
    <row r="15" spans="1:9" ht="11.25">
      <c r="A15" s="136">
        <f t="shared" si="1"/>
        <v>14</v>
      </c>
      <c r="B15" s="136" t="s">
        <v>4426</v>
      </c>
      <c r="C15" s="134" t="s">
        <v>4721</v>
      </c>
      <c r="D15" s="137">
        <v>108</v>
      </c>
      <c r="E15" s="137">
        <f t="shared" si="2"/>
        <v>477239</v>
      </c>
      <c r="F15" s="497">
        <f t="shared" si="0"/>
        <v>0.9998889568649799</v>
      </c>
      <c r="G15" s="342"/>
      <c r="H15" s="186"/>
      <c r="I15" s="141"/>
    </row>
    <row r="16" spans="1:9" ht="11.25">
      <c r="A16" s="136">
        <f t="shared" si="1"/>
        <v>15</v>
      </c>
      <c r="B16" s="136" t="s">
        <v>4436</v>
      </c>
      <c r="C16" s="134" t="s">
        <v>4721</v>
      </c>
      <c r="D16" s="137">
        <v>36</v>
      </c>
      <c r="E16" s="137">
        <f t="shared" si="2"/>
        <v>477275</v>
      </c>
      <c r="F16" s="497">
        <f t="shared" si="0"/>
        <v>0.999964382390654</v>
      </c>
      <c r="G16" s="342"/>
      <c r="H16" s="186"/>
      <c r="I16" s="141"/>
    </row>
    <row r="17" spans="1:9" ht="11.25">
      <c r="A17" s="144">
        <f t="shared" si="1"/>
        <v>16</v>
      </c>
      <c r="B17" s="144" t="s">
        <v>4439</v>
      </c>
      <c r="C17" s="134" t="s">
        <v>4721</v>
      </c>
      <c r="D17" s="145">
        <v>11</v>
      </c>
      <c r="E17" s="145">
        <f t="shared" si="2"/>
        <v>477286</v>
      </c>
      <c r="F17" s="499">
        <f t="shared" si="0"/>
        <v>0.9999874290790544</v>
      </c>
      <c r="G17" s="342"/>
      <c r="H17" s="186"/>
      <c r="I17" s="141"/>
    </row>
    <row r="18" spans="1:9" ht="12" thickBot="1">
      <c r="A18" s="142">
        <f t="shared" si="1"/>
        <v>17</v>
      </c>
      <c r="B18" s="142" t="s">
        <v>4440</v>
      </c>
      <c r="C18" s="142" t="s">
        <v>4721</v>
      </c>
      <c r="D18" s="143">
        <v>6</v>
      </c>
      <c r="E18" s="143">
        <f t="shared" si="2"/>
        <v>477292</v>
      </c>
      <c r="F18" s="498">
        <f t="shared" si="0"/>
        <v>1</v>
      </c>
      <c r="G18" s="203"/>
      <c r="H18" s="186"/>
      <c r="I18" s="141"/>
    </row>
    <row r="19" spans="1:9" ht="12" thickTop="1">
      <c r="A19" s="134"/>
      <c r="B19" s="134"/>
      <c r="C19" s="134" t="s">
        <v>295</v>
      </c>
      <c r="D19" s="226">
        <f>SUM(D2:D18)</f>
        <v>477292</v>
      </c>
      <c r="E19" s="226"/>
      <c r="F19" s="134"/>
      <c r="G19" s="203"/>
      <c r="H19" s="186"/>
      <c r="I19" s="141"/>
    </row>
    <row r="20" spans="1:9" ht="11.25">
      <c r="A20" s="202"/>
      <c r="B20" s="202"/>
      <c r="C20" s="202"/>
      <c r="D20" s="225"/>
      <c r="E20" s="225"/>
      <c r="F20" s="202"/>
      <c r="G20" s="203"/>
      <c r="H20" s="186"/>
      <c r="I20" s="141"/>
    </row>
    <row r="21" spans="1:9" ht="11.25">
      <c r="A21" s="202"/>
      <c r="B21" s="202"/>
      <c r="C21" s="202"/>
      <c r="D21" s="225"/>
      <c r="E21" s="225"/>
      <c r="F21" s="202"/>
      <c r="G21" s="203"/>
      <c r="H21" s="186"/>
      <c r="I21" s="141"/>
    </row>
    <row r="22" spans="1:9" ht="11.25">
      <c r="A22" s="202"/>
      <c r="B22" s="202"/>
      <c r="C22" s="202"/>
      <c r="D22" s="225"/>
      <c r="E22" s="225"/>
      <c r="F22" s="202"/>
      <c r="G22" s="203"/>
      <c r="H22" s="186"/>
      <c r="I22" s="141"/>
    </row>
    <row r="23" spans="1:9" ht="11.25">
      <c r="A23" s="202"/>
      <c r="B23" s="202"/>
      <c r="C23" s="202"/>
      <c r="D23" s="225"/>
      <c r="E23" s="225"/>
      <c r="F23" s="202"/>
      <c r="G23" s="203"/>
      <c r="H23" s="186"/>
      <c r="I23" s="141"/>
    </row>
    <row r="24" spans="1:9" ht="11.25">
      <c r="A24" s="202"/>
      <c r="B24" s="202"/>
      <c r="C24" s="202"/>
      <c r="D24" s="225"/>
      <c r="E24" s="225"/>
      <c r="F24" s="202"/>
      <c r="G24" s="203"/>
      <c r="H24" s="186"/>
      <c r="I24" s="141"/>
    </row>
    <row r="25" spans="1:9" ht="11.25">
      <c r="A25" s="202"/>
      <c r="B25" s="202"/>
      <c r="C25" s="202"/>
      <c r="D25" s="225"/>
      <c r="E25" s="225"/>
      <c r="F25" s="202"/>
      <c r="G25" s="203"/>
      <c r="H25" s="186"/>
      <c r="I25" s="141"/>
    </row>
    <row r="26" spans="1:9" ht="11.25">
      <c r="A26" s="202"/>
      <c r="B26" s="202"/>
      <c r="C26" s="202"/>
      <c r="D26" s="225"/>
      <c r="E26" s="225"/>
      <c r="F26" s="202"/>
      <c r="G26" s="203"/>
      <c r="H26" s="186"/>
      <c r="I26" s="141"/>
    </row>
    <row r="27" spans="1:9" ht="11.25">
      <c r="A27" s="202"/>
      <c r="B27" s="202"/>
      <c r="C27" s="202"/>
      <c r="D27" s="225"/>
      <c r="E27" s="225"/>
      <c r="F27" s="202"/>
      <c r="G27" s="203"/>
      <c r="H27" s="186"/>
      <c r="I27" s="141"/>
    </row>
    <row r="28" spans="1:9" ht="11.25">
      <c r="A28" s="202"/>
      <c r="B28" s="202"/>
      <c r="C28" s="202"/>
      <c r="D28" s="225"/>
      <c r="E28" s="225"/>
      <c r="F28" s="202"/>
      <c r="G28" s="203"/>
      <c r="H28" s="186"/>
      <c r="I28" s="141"/>
    </row>
    <row r="29" spans="1:9" ht="11.25">
      <c r="A29" s="202"/>
      <c r="B29" s="202"/>
      <c r="C29" s="202"/>
      <c r="D29" s="225"/>
      <c r="E29" s="225"/>
      <c r="F29" s="202"/>
      <c r="G29" s="203"/>
      <c r="H29" s="186"/>
      <c r="I29" s="141"/>
    </row>
    <row r="30" spans="1:9" ht="11.25">
      <c r="A30" s="202"/>
      <c r="B30" s="202"/>
      <c r="C30" s="202"/>
      <c r="D30" s="225"/>
      <c r="E30" s="225"/>
      <c r="F30" s="202"/>
      <c r="G30" s="203"/>
      <c r="H30" s="186"/>
      <c r="I30" s="141"/>
    </row>
    <row r="31" spans="1:9" ht="11.25">
      <c r="A31" s="202"/>
      <c r="B31" s="202"/>
      <c r="C31" s="202"/>
      <c r="D31" s="225"/>
      <c r="E31" s="225"/>
      <c r="F31" s="202"/>
      <c r="G31" s="203"/>
      <c r="H31" s="186"/>
      <c r="I31" s="141"/>
    </row>
    <row r="32" spans="1:9" ht="11.25">
      <c r="A32" s="202"/>
      <c r="B32" s="202"/>
      <c r="C32" s="202"/>
      <c r="D32" s="225"/>
      <c r="E32" s="225"/>
      <c r="F32" s="202"/>
      <c r="G32" s="203"/>
      <c r="H32" s="186"/>
      <c r="I32" s="141"/>
    </row>
    <row r="33" spans="1:9" ht="11.25">
      <c r="A33" s="202"/>
      <c r="B33" s="202"/>
      <c r="C33" s="202"/>
      <c r="D33" s="225"/>
      <c r="E33" s="225"/>
      <c r="F33" s="202"/>
      <c r="G33" s="203"/>
      <c r="H33" s="186"/>
      <c r="I33" s="141"/>
    </row>
    <row r="34" spans="1:9" ht="11.25">
      <c r="A34" s="202"/>
      <c r="B34" s="202"/>
      <c r="C34" s="202"/>
      <c r="D34" s="225"/>
      <c r="E34" s="225"/>
      <c r="F34" s="202"/>
      <c r="G34" s="203"/>
      <c r="H34" s="186"/>
      <c r="I34" s="141"/>
    </row>
    <row r="35" spans="1:9" ht="11.25">
      <c r="A35" s="202"/>
      <c r="B35" s="202"/>
      <c r="C35" s="202"/>
      <c r="D35" s="225"/>
      <c r="E35" s="225"/>
      <c r="F35" s="202"/>
      <c r="G35" s="203"/>
      <c r="H35" s="186"/>
      <c r="I35" s="141"/>
    </row>
    <row r="36" spans="1:9" ht="11.25">
      <c r="A36" s="202"/>
      <c r="B36" s="202"/>
      <c r="C36" s="202"/>
      <c r="D36" s="225"/>
      <c r="E36" s="225"/>
      <c r="F36" s="202"/>
      <c r="G36" s="203"/>
      <c r="H36" s="186"/>
      <c r="I36" s="141"/>
    </row>
    <row r="37" spans="1:9" ht="11.25">
      <c r="A37" s="202"/>
      <c r="B37" s="202"/>
      <c r="C37" s="202"/>
      <c r="D37" s="225"/>
      <c r="E37" s="225"/>
      <c r="F37" s="202"/>
      <c r="G37" s="203"/>
      <c r="H37" s="186"/>
      <c r="I37" s="141"/>
    </row>
    <row r="38" spans="1:9" ht="11.25">
      <c r="A38" s="202"/>
      <c r="B38" s="202"/>
      <c r="C38" s="202"/>
      <c r="D38" s="225"/>
      <c r="E38" s="225"/>
      <c r="F38" s="202"/>
      <c r="G38" s="203"/>
      <c r="H38" s="186"/>
      <c r="I38" s="141"/>
    </row>
    <row r="39" spans="1:9" ht="11.25">
      <c r="A39" s="202"/>
      <c r="B39" s="202"/>
      <c r="C39" s="202"/>
      <c r="D39" s="225"/>
      <c r="E39" s="225"/>
      <c r="F39" s="202"/>
      <c r="G39" s="203"/>
      <c r="H39" s="186"/>
      <c r="I39" s="141"/>
    </row>
    <row r="40" spans="1:9" ht="11.25">
      <c r="A40" s="202"/>
      <c r="B40" s="202"/>
      <c r="C40" s="202"/>
      <c r="D40" s="225"/>
      <c r="E40" s="225"/>
      <c r="F40" s="202"/>
      <c r="G40" s="203"/>
      <c r="H40" s="186"/>
      <c r="I40" s="141"/>
    </row>
    <row r="41" spans="1:9" ht="11.25">
      <c r="A41" s="202"/>
      <c r="B41" s="202"/>
      <c r="C41" s="202"/>
      <c r="D41" s="225"/>
      <c r="E41" s="225"/>
      <c r="F41" s="202"/>
      <c r="G41" s="203"/>
      <c r="H41" s="186"/>
      <c r="I41" s="141"/>
    </row>
    <row r="42" spans="1:9" ht="11.25">
      <c r="A42" s="202"/>
      <c r="B42" s="202"/>
      <c r="C42" s="202"/>
      <c r="D42" s="225"/>
      <c r="E42" s="225"/>
      <c r="F42" s="202"/>
      <c r="G42" s="203"/>
      <c r="H42" s="186"/>
      <c r="I42" s="141"/>
    </row>
    <row r="43" spans="1:9" ht="11.25">
      <c r="A43" s="202"/>
      <c r="B43" s="202"/>
      <c r="C43" s="202"/>
      <c r="D43" s="225"/>
      <c r="E43" s="225"/>
      <c r="F43" s="202"/>
      <c r="G43" s="203"/>
      <c r="H43" s="186"/>
      <c r="I43" s="141"/>
    </row>
    <row r="44" spans="1:9" ht="11.25">
      <c r="A44" s="202"/>
      <c r="B44" s="202"/>
      <c r="C44" s="202"/>
      <c r="D44" s="225"/>
      <c r="E44" s="225"/>
      <c r="F44" s="202"/>
      <c r="G44" s="203"/>
      <c r="H44" s="186"/>
      <c r="I44" s="141"/>
    </row>
    <row r="45" spans="1:9" ht="11.25">
      <c r="A45" s="202"/>
      <c r="B45" s="202"/>
      <c r="C45" s="202"/>
      <c r="D45" s="225"/>
      <c r="E45" s="225"/>
      <c r="F45" s="202"/>
      <c r="G45" s="203"/>
      <c r="H45" s="186"/>
      <c r="I45" s="141"/>
    </row>
    <row r="46" spans="1:9" ht="11.25">
      <c r="A46" s="202"/>
      <c r="B46" s="202"/>
      <c r="C46" s="202"/>
      <c r="D46" s="225"/>
      <c r="E46" s="225"/>
      <c r="F46" s="202"/>
      <c r="G46" s="203"/>
      <c r="H46" s="186"/>
      <c r="I46" s="141"/>
    </row>
    <row r="47" spans="1:9" ht="11.25">
      <c r="A47" s="202"/>
      <c r="B47" s="202"/>
      <c r="C47" s="202"/>
      <c r="D47" s="225"/>
      <c r="E47" s="225"/>
      <c r="F47" s="202"/>
      <c r="G47" s="203"/>
      <c r="H47" s="186"/>
      <c r="I47" s="141"/>
    </row>
    <row r="48" spans="1:9" ht="11.25">
      <c r="A48" s="202"/>
      <c r="B48" s="202"/>
      <c r="C48" s="202"/>
      <c r="D48" s="225"/>
      <c r="E48" s="225"/>
      <c r="F48" s="202"/>
      <c r="G48" s="203"/>
      <c r="H48" s="186"/>
      <c r="I48" s="141"/>
    </row>
    <row r="49" spans="1:9" ht="11.25">
      <c r="A49" s="202"/>
      <c r="B49" s="202"/>
      <c r="C49" s="202"/>
      <c r="D49" s="225"/>
      <c r="E49" s="225"/>
      <c r="F49" s="202"/>
      <c r="G49" s="203"/>
      <c r="H49" s="186"/>
      <c r="I49" s="141"/>
    </row>
    <row r="50" spans="1:9" ht="11.25">
      <c r="A50" s="202"/>
      <c r="B50" s="202"/>
      <c r="C50" s="202"/>
      <c r="D50" s="225"/>
      <c r="E50" s="225"/>
      <c r="F50" s="202"/>
      <c r="G50" s="203"/>
      <c r="H50" s="186"/>
      <c r="I50" s="141"/>
    </row>
    <row r="51" spans="1:9" ht="11.25">
      <c r="A51" s="202"/>
      <c r="B51" s="202"/>
      <c r="C51" s="202"/>
      <c r="D51" s="225"/>
      <c r="E51" s="225"/>
      <c r="F51" s="202"/>
      <c r="G51" s="203"/>
      <c r="H51" s="186"/>
      <c r="I51" s="141"/>
    </row>
    <row r="52" spans="1:9" ht="11.25">
      <c r="A52" s="202"/>
      <c r="B52" s="202"/>
      <c r="C52" s="202"/>
      <c r="D52" s="225"/>
      <c r="E52" s="225"/>
      <c r="F52" s="202"/>
      <c r="G52" s="203"/>
      <c r="H52" s="186"/>
      <c r="I52" s="141"/>
    </row>
    <row r="53" spans="1:9" ht="11.25">
      <c r="A53" s="202"/>
      <c r="B53" s="202"/>
      <c r="C53" s="202"/>
      <c r="D53" s="225"/>
      <c r="E53" s="225"/>
      <c r="F53" s="202"/>
      <c r="G53" s="203"/>
      <c r="H53" s="186"/>
      <c r="I53" s="141"/>
    </row>
    <row r="54" spans="1:9" ht="11.25">
      <c r="A54" s="202"/>
      <c r="B54" s="202"/>
      <c r="C54" s="202"/>
      <c r="D54" s="225"/>
      <c r="E54" s="225"/>
      <c r="F54" s="202"/>
      <c r="G54" s="203"/>
      <c r="H54" s="186"/>
      <c r="I54" s="141"/>
    </row>
    <row r="55" spans="1:9" ht="11.25">
      <c r="A55" s="202"/>
      <c r="B55" s="202"/>
      <c r="C55" s="202"/>
      <c r="D55" s="225"/>
      <c r="E55" s="225"/>
      <c r="F55" s="202"/>
      <c r="G55" s="203"/>
      <c r="H55" s="186"/>
      <c r="I55" s="141"/>
    </row>
    <row r="56" spans="1:9" ht="11.25">
      <c r="A56" s="202"/>
      <c r="B56" s="202"/>
      <c r="C56" s="202"/>
      <c r="D56" s="225"/>
      <c r="E56" s="225"/>
      <c r="F56" s="202"/>
      <c r="G56" s="203"/>
      <c r="H56" s="186"/>
      <c r="I56" s="141"/>
    </row>
    <row r="57" spans="1:9" ht="11.25">
      <c r="A57" s="202"/>
      <c r="B57" s="202"/>
      <c r="C57" s="202"/>
      <c r="D57" s="225"/>
      <c r="E57" s="225"/>
      <c r="F57" s="202"/>
      <c r="G57" s="203"/>
      <c r="H57" s="186"/>
      <c r="I57" s="141"/>
    </row>
    <row r="58" spans="1:9" ht="11.25">
      <c r="A58" s="202"/>
      <c r="B58" s="202"/>
      <c r="C58" s="202"/>
      <c r="D58" s="225"/>
      <c r="E58" s="225"/>
      <c r="F58" s="202"/>
      <c r="G58" s="203"/>
      <c r="H58" s="186"/>
      <c r="I58" s="141"/>
    </row>
    <row r="59" spans="1:9" ht="11.25">
      <c r="A59" s="202"/>
      <c r="B59" s="202"/>
      <c r="C59" s="202"/>
      <c r="D59" s="225"/>
      <c r="E59" s="225"/>
      <c r="F59" s="202"/>
      <c r="G59" s="203"/>
      <c r="H59" s="186"/>
      <c r="I59" s="141"/>
    </row>
    <row r="60" spans="1:9" ht="11.25">
      <c r="A60" s="202"/>
      <c r="B60" s="202"/>
      <c r="C60" s="202"/>
      <c r="D60" s="225"/>
      <c r="E60" s="225"/>
      <c r="F60" s="202"/>
      <c r="G60" s="203"/>
      <c r="H60" s="186"/>
      <c r="I60" s="141"/>
    </row>
    <row r="61" spans="1:9" ht="11.25">
      <c r="A61" s="202"/>
      <c r="B61" s="202"/>
      <c r="C61" s="202"/>
      <c r="D61" s="225"/>
      <c r="E61" s="225"/>
      <c r="F61" s="202"/>
      <c r="G61" s="203"/>
      <c r="H61" s="186"/>
      <c r="I61" s="141"/>
    </row>
    <row r="62" spans="1:9" ht="11.25">
      <c r="A62" s="202"/>
      <c r="B62" s="202"/>
      <c r="C62" s="202"/>
      <c r="D62" s="225"/>
      <c r="E62" s="225"/>
      <c r="F62" s="202"/>
      <c r="G62" s="203"/>
      <c r="H62" s="186"/>
      <c r="I62" s="141"/>
    </row>
    <row r="63" spans="1:9" ht="11.25">
      <c r="A63" s="202"/>
      <c r="B63" s="202"/>
      <c r="C63" s="202"/>
      <c r="D63" s="225"/>
      <c r="E63" s="225"/>
      <c r="F63" s="202"/>
      <c r="G63" s="203"/>
      <c r="H63" s="186"/>
      <c r="I63" s="141"/>
    </row>
    <row r="64" spans="1:9" ht="11.25">
      <c r="A64" s="202"/>
      <c r="B64" s="202"/>
      <c r="C64" s="202"/>
      <c r="D64" s="225"/>
      <c r="E64" s="225"/>
      <c r="F64" s="202"/>
      <c r="G64" s="203"/>
      <c r="H64" s="186"/>
      <c r="I64" s="141"/>
    </row>
    <row r="65" spans="1:9" ht="11.25">
      <c r="A65" s="202"/>
      <c r="B65" s="202"/>
      <c r="C65" s="202"/>
      <c r="D65" s="225"/>
      <c r="E65" s="225"/>
      <c r="F65" s="202"/>
      <c r="G65" s="203"/>
      <c r="H65" s="186"/>
      <c r="I65" s="141"/>
    </row>
    <row r="66" spans="1:9" ht="11.25">
      <c r="A66" s="202"/>
      <c r="B66" s="202"/>
      <c r="C66" s="202"/>
      <c r="D66" s="225"/>
      <c r="E66" s="225"/>
      <c r="F66" s="202"/>
      <c r="G66" s="203"/>
      <c r="H66" s="186"/>
      <c r="I66" s="141"/>
    </row>
    <row r="67" spans="1:9" ht="11.25">
      <c r="A67" s="202"/>
      <c r="B67" s="202"/>
      <c r="C67" s="202"/>
      <c r="D67" s="225"/>
      <c r="E67" s="225"/>
      <c r="F67" s="202"/>
      <c r="G67" s="203"/>
      <c r="H67" s="186"/>
      <c r="I67" s="141"/>
    </row>
    <row r="68" spans="1:9" ht="11.25">
      <c r="A68" s="202"/>
      <c r="B68" s="202"/>
      <c r="C68" s="202"/>
      <c r="D68" s="225"/>
      <c r="E68" s="225"/>
      <c r="F68" s="202"/>
      <c r="G68" s="203"/>
      <c r="H68" s="186"/>
      <c r="I68" s="141"/>
    </row>
    <row r="69" spans="1:9" ht="11.25">
      <c r="A69" s="202"/>
      <c r="B69" s="202"/>
      <c r="C69" s="202"/>
      <c r="D69" s="225"/>
      <c r="E69" s="225"/>
      <c r="F69" s="202"/>
      <c r="G69" s="203"/>
      <c r="H69" s="186"/>
      <c r="I69" s="141"/>
    </row>
    <row r="70" spans="1:9" ht="11.25">
      <c r="A70" s="202"/>
      <c r="B70" s="202"/>
      <c r="C70" s="202"/>
      <c r="D70" s="225"/>
      <c r="E70" s="225"/>
      <c r="F70" s="202"/>
      <c r="G70" s="203"/>
      <c r="H70" s="186"/>
      <c r="I70" s="141"/>
    </row>
    <row r="71" spans="1:9" ht="11.25">
      <c r="A71" s="202"/>
      <c r="B71" s="202"/>
      <c r="C71" s="202"/>
      <c r="D71" s="225"/>
      <c r="E71" s="225"/>
      <c r="F71" s="202"/>
      <c r="G71" s="203"/>
      <c r="H71" s="186"/>
      <c r="I71" s="141"/>
    </row>
    <row r="72" spans="1:9" ht="11.25">
      <c r="A72" s="202"/>
      <c r="B72" s="202"/>
      <c r="C72" s="202"/>
      <c r="D72" s="225"/>
      <c r="E72" s="225"/>
      <c r="F72" s="202"/>
      <c r="G72" s="203"/>
      <c r="H72" s="186"/>
      <c r="I72" s="141"/>
    </row>
    <row r="73" spans="1:9" ht="11.25">
      <c r="A73" s="202"/>
      <c r="B73" s="202"/>
      <c r="C73" s="202"/>
      <c r="D73" s="225"/>
      <c r="E73" s="225"/>
      <c r="F73" s="202"/>
      <c r="G73" s="203"/>
      <c r="H73" s="186"/>
      <c r="I73" s="141"/>
    </row>
    <row r="74" spans="1:9" ht="11.25">
      <c r="A74" s="202"/>
      <c r="B74" s="202"/>
      <c r="C74" s="202"/>
      <c r="D74" s="225"/>
      <c r="E74" s="225"/>
      <c r="F74" s="202"/>
      <c r="G74" s="203"/>
      <c r="H74" s="186"/>
      <c r="I74" s="141"/>
    </row>
    <row r="75" spans="1:9" ht="11.25">
      <c r="A75" s="202"/>
      <c r="B75" s="202"/>
      <c r="C75" s="202"/>
      <c r="D75" s="225"/>
      <c r="E75" s="225"/>
      <c r="F75" s="202"/>
      <c r="G75" s="203"/>
      <c r="H75" s="186"/>
      <c r="I75" s="141"/>
    </row>
    <row r="76" spans="1:9" ht="11.25">
      <c r="A76" s="202"/>
      <c r="B76" s="202"/>
      <c r="C76" s="202"/>
      <c r="D76" s="225"/>
      <c r="E76" s="225"/>
      <c r="F76" s="202"/>
      <c r="G76" s="203"/>
      <c r="H76" s="186"/>
      <c r="I76" s="141"/>
    </row>
    <row r="77" spans="1:9" ht="11.25">
      <c r="A77" s="202"/>
      <c r="B77" s="202"/>
      <c r="C77" s="202"/>
      <c r="D77" s="225"/>
      <c r="E77" s="225"/>
      <c r="F77" s="202"/>
      <c r="G77" s="203"/>
      <c r="H77" s="186"/>
      <c r="I77" s="141"/>
    </row>
    <row r="78" spans="1:9" ht="11.25">
      <c r="A78" s="202"/>
      <c r="B78" s="202"/>
      <c r="C78" s="202"/>
      <c r="D78" s="225"/>
      <c r="E78" s="225"/>
      <c r="F78" s="202"/>
      <c r="G78" s="203"/>
      <c r="H78" s="186"/>
      <c r="I78" s="141"/>
    </row>
    <row r="79" spans="1:9" ht="11.25">
      <c r="A79" s="202"/>
      <c r="B79" s="202"/>
      <c r="C79" s="202"/>
      <c r="D79" s="225"/>
      <c r="E79" s="225"/>
      <c r="F79" s="202"/>
      <c r="G79" s="203"/>
      <c r="H79" s="186"/>
      <c r="I79" s="141"/>
    </row>
    <row r="80" spans="1:9" ht="11.25">
      <c r="A80" s="202"/>
      <c r="B80" s="202"/>
      <c r="C80" s="202"/>
      <c r="D80" s="225"/>
      <c r="E80" s="225"/>
      <c r="F80" s="202"/>
      <c r="G80" s="203"/>
      <c r="H80" s="186"/>
      <c r="I80" s="141"/>
    </row>
    <row r="81" spans="1:9" ht="11.25">
      <c r="A81" s="202"/>
      <c r="B81" s="202"/>
      <c r="C81" s="202"/>
      <c r="D81" s="225"/>
      <c r="E81" s="225"/>
      <c r="F81" s="202"/>
      <c r="G81" s="203"/>
      <c r="H81" s="186"/>
      <c r="I81" s="141"/>
    </row>
    <row r="82" spans="1:9" ht="11.25">
      <c r="A82" s="202"/>
      <c r="B82" s="202"/>
      <c r="C82" s="202"/>
      <c r="D82" s="225"/>
      <c r="E82" s="225"/>
      <c r="F82" s="202"/>
      <c r="G82" s="203"/>
      <c r="H82" s="186"/>
      <c r="I82" s="141"/>
    </row>
    <row r="83" spans="1:9" ht="11.25">
      <c r="A83" s="202"/>
      <c r="B83" s="202"/>
      <c r="C83" s="202"/>
      <c r="D83" s="225"/>
      <c r="E83" s="225"/>
      <c r="F83" s="202"/>
      <c r="G83" s="203"/>
      <c r="H83" s="186"/>
      <c r="I83" s="141"/>
    </row>
    <row r="84" spans="1:9" ht="11.25">
      <c r="A84" s="202"/>
      <c r="B84" s="202"/>
      <c r="C84" s="202"/>
      <c r="D84" s="225"/>
      <c r="E84" s="225"/>
      <c r="F84" s="202"/>
      <c r="G84" s="203"/>
      <c r="H84" s="186"/>
      <c r="I84" s="141"/>
    </row>
    <row r="85" spans="1:9" ht="11.25">
      <c r="A85" s="202"/>
      <c r="B85" s="202"/>
      <c r="C85" s="202"/>
      <c r="D85" s="225"/>
      <c r="E85" s="225"/>
      <c r="F85" s="202"/>
      <c r="G85" s="203"/>
      <c r="H85" s="186"/>
      <c r="I85" s="141"/>
    </row>
    <row r="86" spans="1:9" ht="11.25">
      <c r="A86" s="202"/>
      <c r="B86" s="202"/>
      <c r="C86" s="202"/>
      <c r="D86" s="225"/>
      <c r="E86" s="225"/>
      <c r="F86" s="202"/>
      <c r="G86" s="203"/>
      <c r="H86" s="186"/>
      <c r="I86" s="141"/>
    </row>
    <row r="87" spans="1:9" ht="11.25">
      <c r="A87" s="202"/>
      <c r="B87" s="202"/>
      <c r="C87" s="202"/>
      <c r="D87" s="225"/>
      <c r="E87" s="225"/>
      <c r="F87" s="202"/>
      <c r="G87" s="203"/>
      <c r="H87" s="186"/>
      <c r="I87" s="141"/>
    </row>
    <row r="88" spans="1:9" ht="11.25">
      <c r="A88" s="202"/>
      <c r="B88" s="202"/>
      <c r="C88" s="202"/>
      <c r="D88" s="225"/>
      <c r="E88" s="225"/>
      <c r="F88" s="202"/>
      <c r="G88" s="203"/>
      <c r="H88" s="186"/>
      <c r="I88" s="141"/>
    </row>
    <row r="89" spans="1:9" ht="11.25">
      <c r="A89" s="202"/>
      <c r="B89" s="202"/>
      <c r="C89" s="202"/>
      <c r="D89" s="225"/>
      <c r="E89" s="225"/>
      <c r="F89" s="202"/>
      <c r="G89" s="203"/>
      <c r="H89" s="186"/>
      <c r="I89" s="141"/>
    </row>
    <row r="90" spans="1:9" ht="11.25">
      <c r="A90" s="202"/>
      <c r="B90" s="202"/>
      <c r="C90" s="202"/>
      <c r="D90" s="225"/>
      <c r="E90" s="225"/>
      <c r="F90" s="202"/>
      <c r="G90" s="203"/>
      <c r="H90" s="186"/>
      <c r="I90" s="141"/>
    </row>
    <row r="91" spans="1:9" ht="11.25">
      <c r="A91" s="202"/>
      <c r="B91" s="202"/>
      <c r="C91" s="202"/>
      <c r="D91" s="225"/>
      <c r="E91" s="225"/>
      <c r="F91" s="202"/>
      <c r="G91" s="203"/>
      <c r="H91" s="186"/>
      <c r="I91" s="141"/>
    </row>
    <row r="92" spans="1:9" ht="11.25">
      <c r="A92" s="202"/>
      <c r="B92" s="202"/>
      <c r="C92" s="202"/>
      <c r="D92" s="225"/>
      <c r="E92" s="225"/>
      <c r="F92" s="202"/>
      <c r="G92" s="203"/>
      <c r="H92" s="186"/>
      <c r="I92" s="141"/>
    </row>
    <row r="93" spans="1:9" ht="11.25">
      <c r="A93" s="202"/>
      <c r="B93" s="202"/>
      <c r="C93" s="202"/>
      <c r="D93" s="225"/>
      <c r="E93" s="225"/>
      <c r="F93" s="202"/>
      <c r="G93" s="203"/>
      <c r="H93" s="186"/>
      <c r="I93" s="141"/>
    </row>
    <row r="94" spans="1:9" ht="11.25">
      <c r="A94" s="202"/>
      <c r="B94" s="202"/>
      <c r="C94" s="202"/>
      <c r="D94" s="225"/>
      <c r="E94" s="225"/>
      <c r="F94" s="202"/>
      <c r="G94" s="203"/>
      <c r="H94" s="186"/>
      <c r="I94" s="141"/>
    </row>
    <row r="95" spans="1:9" ht="11.25">
      <c r="A95" s="202"/>
      <c r="B95" s="202"/>
      <c r="C95" s="202"/>
      <c r="D95" s="225"/>
      <c r="E95" s="225"/>
      <c r="F95" s="202"/>
      <c r="G95" s="203"/>
      <c r="H95" s="186"/>
      <c r="I95" s="141"/>
    </row>
    <row r="96" spans="1:9" ht="11.25">
      <c r="A96" s="202"/>
      <c r="B96" s="202"/>
      <c r="C96" s="202"/>
      <c r="D96" s="225"/>
      <c r="E96" s="225"/>
      <c r="F96" s="202"/>
      <c r="G96" s="203"/>
      <c r="H96" s="186"/>
      <c r="I96" s="141"/>
    </row>
    <row r="97" spans="1:9" ht="11.25">
      <c r="A97" s="202"/>
      <c r="B97" s="202"/>
      <c r="C97" s="202"/>
      <c r="D97" s="225"/>
      <c r="E97" s="225"/>
      <c r="F97" s="202"/>
      <c r="G97" s="203"/>
      <c r="H97" s="186"/>
      <c r="I97" s="141"/>
    </row>
    <row r="98" spans="1:9" ht="11.25">
      <c r="A98" s="202"/>
      <c r="B98" s="202"/>
      <c r="C98" s="202"/>
      <c r="D98" s="225"/>
      <c r="E98" s="225"/>
      <c r="F98" s="202"/>
      <c r="G98" s="203"/>
      <c r="H98" s="186"/>
      <c r="I98" s="141"/>
    </row>
    <row r="99" spans="1:9" ht="11.25">
      <c r="A99" s="202"/>
      <c r="B99" s="202"/>
      <c r="C99" s="202"/>
      <c r="D99" s="225"/>
      <c r="E99" s="225"/>
      <c r="F99" s="202"/>
      <c r="G99" s="203"/>
      <c r="H99" s="186"/>
      <c r="I99" s="141"/>
    </row>
    <row r="100" spans="1:9" ht="11.25">
      <c r="A100" s="202"/>
      <c r="B100" s="202"/>
      <c r="C100" s="202"/>
      <c r="D100" s="225"/>
      <c r="E100" s="225"/>
      <c r="F100" s="202"/>
      <c r="G100" s="203"/>
      <c r="H100" s="186"/>
      <c r="I100" s="141"/>
    </row>
    <row r="101" spans="1:9" ht="11.25">
      <c r="A101" s="202"/>
      <c r="B101" s="202"/>
      <c r="C101" s="202"/>
      <c r="D101" s="225"/>
      <c r="E101" s="225"/>
      <c r="F101" s="202"/>
      <c r="G101" s="203"/>
      <c r="H101" s="186"/>
      <c r="I101" s="141"/>
    </row>
    <row r="102" spans="1:9" ht="11.25">
      <c r="A102" s="202"/>
      <c r="B102" s="202"/>
      <c r="C102" s="202"/>
      <c r="D102" s="225"/>
      <c r="E102" s="225"/>
      <c r="F102" s="202"/>
      <c r="G102" s="203"/>
      <c r="H102" s="186"/>
      <c r="I102" s="141"/>
    </row>
    <row r="103" spans="1:9" ht="11.25">
      <c r="A103" s="202"/>
      <c r="B103" s="202"/>
      <c r="C103" s="202"/>
      <c r="D103" s="225"/>
      <c r="E103" s="225"/>
      <c r="F103" s="202"/>
      <c r="G103" s="203"/>
      <c r="H103" s="186"/>
      <c r="I103" s="141"/>
    </row>
    <row r="104" spans="1:9" ht="11.25">
      <c r="A104" s="202"/>
      <c r="B104" s="202"/>
      <c r="C104" s="202"/>
      <c r="D104" s="225"/>
      <c r="E104" s="225"/>
      <c r="F104" s="202"/>
      <c r="G104" s="203"/>
      <c r="H104" s="186"/>
      <c r="I104" s="141"/>
    </row>
    <row r="105" spans="1:9" ht="11.25">
      <c r="A105" s="202"/>
      <c r="B105" s="202"/>
      <c r="C105" s="202"/>
      <c r="D105" s="225"/>
      <c r="E105" s="225"/>
      <c r="F105" s="202"/>
      <c r="G105" s="203"/>
      <c r="H105" s="186"/>
      <c r="I105" s="141"/>
    </row>
    <row r="106" spans="1:9" ht="11.25">
      <c r="A106" s="202"/>
      <c r="B106" s="202"/>
      <c r="C106" s="202"/>
      <c r="D106" s="225"/>
      <c r="E106" s="225"/>
      <c r="F106" s="202"/>
      <c r="G106" s="203"/>
      <c r="H106" s="186"/>
      <c r="I106" s="141"/>
    </row>
    <row r="107" spans="1:9" ht="11.25">
      <c r="A107" s="202"/>
      <c r="B107" s="202"/>
      <c r="C107" s="202"/>
      <c r="D107" s="225"/>
      <c r="E107" s="225"/>
      <c r="F107" s="202"/>
      <c r="G107" s="203"/>
      <c r="H107" s="186"/>
      <c r="I107" s="141"/>
    </row>
    <row r="108" spans="1:9" ht="11.25">
      <c r="A108" s="202"/>
      <c r="B108" s="202"/>
      <c r="C108" s="202"/>
      <c r="D108" s="225"/>
      <c r="E108" s="225"/>
      <c r="F108" s="202"/>
      <c r="G108" s="203"/>
      <c r="H108" s="186"/>
      <c r="I108" s="141"/>
    </row>
    <row r="109" spans="1:9" ht="11.25">
      <c r="A109" s="202"/>
      <c r="B109" s="202"/>
      <c r="C109" s="202"/>
      <c r="D109" s="225"/>
      <c r="E109" s="225"/>
      <c r="F109" s="202"/>
      <c r="G109" s="203"/>
      <c r="H109" s="186"/>
      <c r="I109" s="141"/>
    </row>
    <row r="110" spans="1:9" ht="11.25">
      <c r="A110" s="202"/>
      <c r="B110" s="202"/>
      <c r="C110" s="202"/>
      <c r="D110" s="225"/>
      <c r="E110" s="225"/>
      <c r="F110" s="202"/>
      <c r="G110" s="203"/>
      <c r="H110" s="186"/>
      <c r="I110" s="141"/>
    </row>
    <row r="111" spans="1:9" ht="11.25">
      <c r="A111" s="202"/>
      <c r="B111" s="202"/>
      <c r="C111" s="202"/>
      <c r="D111" s="225"/>
      <c r="E111" s="225"/>
      <c r="F111" s="202"/>
      <c r="G111" s="203"/>
      <c r="H111" s="186"/>
      <c r="I111" s="141"/>
    </row>
    <row r="112" spans="1:9" ht="11.25">
      <c r="A112" s="202"/>
      <c r="B112" s="202"/>
      <c r="C112" s="202"/>
      <c r="D112" s="225"/>
      <c r="E112" s="225"/>
      <c r="F112" s="202"/>
      <c r="G112" s="203"/>
      <c r="H112" s="186"/>
      <c r="I112" s="141"/>
    </row>
    <row r="113" spans="1:9" ht="11.25">
      <c r="A113" s="202"/>
      <c r="B113" s="202"/>
      <c r="C113" s="202"/>
      <c r="D113" s="225"/>
      <c r="E113" s="225"/>
      <c r="F113" s="202"/>
      <c r="G113" s="203"/>
      <c r="H113" s="186"/>
      <c r="I113" s="141"/>
    </row>
    <row r="114" spans="1:9" ht="11.25">
      <c r="A114" s="202"/>
      <c r="B114" s="202"/>
      <c r="C114" s="202"/>
      <c r="D114" s="225"/>
      <c r="E114" s="225"/>
      <c r="F114" s="202"/>
      <c r="G114" s="203"/>
      <c r="H114" s="186"/>
      <c r="I114" s="141"/>
    </row>
    <row r="115" spans="1:9" ht="11.25">
      <c r="A115" s="202"/>
      <c r="B115" s="202"/>
      <c r="C115" s="202"/>
      <c r="D115" s="225"/>
      <c r="E115" s="225"/>
      <c r="F115" s="202"/>
      <c r="G115" s="203"/>
      <c r="H115" s="186"/>
      <c r="I115" s="141"/>
    </row>
    <row r="116" spans="1:9" ht="11.25">
      <c r="A116" s="202"/>
      <c r="B116" s="202"/>
      <c r="C116" s="202"/>
      <c r="D116" s="225"/>
      <c r="E116" s="225"/>
      <c r="F116" s="202"/>
      <c r="G116" s="203"/>
      <c r="H116" s="186"/>
      <c r="I116" s="141"/>
    </row>
    <row r="117" spans="1:9" ht="11.25">
      <c r="A117" s="202"/>
      <c r="B117" s="202"/>
      <c r="C117" s="202"/>
      <c r="D117" s="225"/>
      <c r="E117" s="225"/>
      <c r="F117" s="202"/>
      <c r="G117" s="203"/>
      <c r="H117" s="186"/>
      <c r="I117" s="141"/>
    </row>
    <row r="118" spans="1:9" ht="11.25">
      <c r="A118" s="202"/>
      <c r="B118" s="202"/>
      <c r="C118" s="202"/>
      <c r="D118" s="225"/>
      <c r="E118" s="225"/>
      <c r="F118" s="202"/>
      <c r="G118" s="203"/>
      <c r="H118" s="186"/>
      <c r="I118" s="141"/>
    </row>
    <row r="119" spans="1:9" ht="11.25">
      <c r="A119" s="202"/>
      <c r="B119" s="202"/>
      <c r="C119" s="202"/>
      <c r="D119" s="225"/>
      <c r="E119" s="225"/>
      <c r="F119" s="202"/>
      <c r="G119" s="203"/>
      <c r="H119" s="186"/>
      <c r="I119" s="141"/>
    </row>
    <row r="120" spans="1:9" ht="11.25">
      <c r="A120" s="202"/>
      <c r="B120" s="202"/>
      <c r="C120" s="202"/>
      <c r="D120" s="225"/>
      <c r="E120" s="225"/>
      <c r="F120" s="202"/>
      <c r="G120" s="203"/>
      <c r="H120" s="186"/>
      <c r="I120" s="141"/>
    </row>
    <row r="121" spans="1:9" ht="11.25">
      <c r="A121" s="202"/>
      <c r="B121" s="202"/>
      <c r="C121" s="202"/>
      <c r="D121" s="225"/>
      <c r="E121" s="225"/>
      <c r="F121" s="202"/>
      <c r="G121" s="203"/>
      <c r="H121" s="186"/>
      <c r="I121" s="141"/>
    </row>
    <row r="122" spans="1:9" ht="11.25">
      <c r="A122" s="202"/>
      <c r="B122" s="202"/>
      <c r="C122" s="202"/>
      <c r="D122" s="225"/>
      <c r="E122" s="225"/>
      <c r="F122" s="202"/>
      <c r="G122" s="203"/>
      <c r="H122" s="186"/>
      <c r="I122" s="141"/>
    </row>
    <row r="123" spans="1:9" ht="11.25">
      <c r="A123" s="202"/>
      <c r="B123" s="202"/>
      <c r="C123" s="202"/>
      <c r="D123" s="225"/>
      <c r="E123" s="225"/>
      <c r="F123" s="202"/>
      <c r="G123" s="203"/>
      <c r="H123" s="186"/>
      <c r="I123" s="141"/>
    </row>
    <row r="124" spans="1:9" ht="11.25">
      <c r="A124" s="202"/>
      <c r="B124" s="202"/>
      <c r="C124" s="202"/>
      <c r="D124" s="225"/>
      <c r="E124" s="225"/>
      <c r="F124" s="202"/>
      <c r="G124" s="203"/>
      <c r="H124" s="186"/>
      <c r="I124" s="141"/>
    </row>
    <row r="125" spans="1:9" ht="11.25">
      <c r="A125" s="202"/>
      <c r="B125" s="202"/>
      <c r="C125" s="202"/>
      <c r="D125" s="225"/>
      <c r="E125" s="225"/>
      <c r="F125" s="202"/>
      <c r="G125" s="203"/>
      <c r="H125" s="186"/>
      <c r="I125" s="141"/>
    </row>
    <row r="126" spans="1:9" ht="11.25">
      <c r="A126" s="202"/>
      <c r="B126" s="202"/>
      <c r="C126" s="202"/>
      <c r="D126" s="225"/>
      <c r="E126" s="225"/>
      <c r="F126" s="202"/>
      <c r="G126" s="203"/>
      <c r="H126" s="186"/>
      <c r="I126" s="141"/>
    </row>
    <row r="127" spans="1:9" ht="11.25">
      <c r="A127" s="202"/>
      <c r="B127" s="202"/>
      <c r="C127" s="202"/>
      <c r="D127" s="225"/>
      <c r="E127" s="225"/>
      <c r="F127" s="202"/>
      <c r="G127" s="203"/>
      <c r="H127" s="186"/>
      <c r="I127" s="141"/>
    </row>
    <row r="128" spans="1:9" ht="11.25">
      <c r="A128" s="202"/>
      <c r="B128" s="202"/>
      <c r="C128" s="202"/>
      <c r="D128" s="225"/>
      <c r="E128" s="225"/>
      <c r="F128" s="202"/>
      <c r="G128" s="203"/>
      <c r="H128" s="186"/>
      <c r="I128" s="141"/>
    </row>
    <row r="129" spans="1:9" ht="11.25">
      <c r="A129" s="202"/>
      <c r="B129" s="202"/>
      <c r="C129" s="202"/>
      <c r="D129" s="225"/>
      <c r="E129" s="225"/>
      <c r="F129" s="202"/>
      <c r="G129" s="203"/>
      <c r="H129" s="186"/>
      <c r="I129" s="141"/>
    </row>
    <row r="130" spans="1:9" ht="11.25">
      <c r="A130" s="202"/>
      <c r="B130" s="202"/>
      <c r="C130" s="202"/>
      <c r="D130" s="225"/>
      <c r="E130" s="225"/>
      <c r="F130" s="202"/>
      <c r="G130" s="203"/>
      <c r="H130" s="186"/>
      <c r="I130" s="141"/>
    </row>
    <row r="131" spans="1:9" ht="11.25">
      <c r="A131" s="202"/>
      <c r="B131" s="202"/>
      <c r="C131" s="202"/>
      <c r="D131" s="225"/>
      <c r="E131" s="225"/>
      <c r="F131" s="202"/>
      <c r="G131" s="203"/>
      <c r="H131" s="186"/>
      <c r="I131" s="141"/>
    </row>
    <row r="132" spans="1:9" ht="11.25">
      <c r="A132" s="202"/>
      <c r="B132" s="202"/>
      <c r="C132" s="202"/>
      <c r="D132" s="225"/>
      <c r="E132" s="225"/>
      <c r="F132" s="202"/>
      <c r="G132" s="203"/>
      <c r="H132" s="186"/>
      <c r="I132" s="141"/>
    </row>
    <row r="133" spans="1:9" ht="11.25">
      <c r="A133" s="202"/>
      <c r="B133" s="202"/>
      <c r="C133" s="202"/>
      <c r="D133" s="225"/>
      <c r="E133" s="225"/>
      <c r="F133" s="202"/>
      <c r="G133" s="203"/>
      <c r="H133" s="186"/>
      <c r="I133" s="141"/>
    </row>
    <row r="134" spans="1:9" ht="11.25">
      <c r="A134" s="202"/>
      <c r="B134" s="202"/>
      <c r="C134" s="202"/>
      <c r="D134" s="225"/>
      <c r="E134" s="225"/>
      <c r="F134" s="202"/>
      <c r="G134" s="203"/>
      <c r="H134" s="186"/>
      <c r="I134" s="141"/>
    </row>
    <row r="135" spans="1:9" ht="11.25">
      <c r="A135" s="202"/>
      <c r="B135" s="202"/>
      <c r="C135" s="202"/>
      <c r="D135" s="225"/>
      <c r="E135" s="225"/>
      <c r="F135" s="202"/>
      <c r="G135" s="203"/>
      <c r="H135" s="186"/>
      <c r="I135" s="141"/>
    </row>
    <row r="136" spans="1:9" ht="11.25">
      <c r="A136" s="202"/>
      <c r="B136" s="202"/>
      <c r="C136" s="202"/>
      <c r="D136" s="225"/>
      <c r="E136" s="225"/>
      <c r="F136" s="202"/>
      <c r="G136" s="203"/>
      <c r="H136" s="186"/>
      <c r="I136" s="141"/>
    </row>
    <row r="137" spans="1:9" ht="11.25">
      <c r="A137" s="202"/>
      <c r="B137" s="202"/>
      <c r="C137" s="202"/>
      <c r="D137" s="225"/>
      <c r="E137" s="225"/>
      <c r="F137" s="202"/>
      <c r="G137" s="203"/>
      <c r="H137" s="186"/>
      <c r="I137" s="141"/>
    </row>
    <row r="138" spans="1:9" ht="11.25">
      <c r="A138" s="202"/>
      <c r="B138" s="202"/>
      <c r="C138" s="202"/>
      <c r="D138" s="225"/>
      <c r="E138" s="225"/>
      <c r="F138" s="202"/>
      <c r="G138" s="203"/>
      <c r="H138" s="186"/>
      <c r="I138" s="141"/>
    </row>
    <row r="139" spans="1:9" ht="11.25">
      <c r="A139" s="202"/>
      <c r="B139" s="202"/>
      <c r="C139" s="202"/>
      <c r="D139" s="225"/>
      <c r="E139" s="225"/>
      <c r="F139" s="202"/>
      <c r="G139" s="203"/>
      <c r="H139" s="186"/>
      <c r="I139" s="141"/>
    </row>
    <row r="140" spans="1:9" ht="11.25">
      <c r="A140" s="202"/>
      <c r="B140" s="202"/>
      <c r="C140" s="202"/>
      <c r="D140" s="225"/>
      <c r="E140" s="225"/>
      <c r="F140" s="202"/>
      <c r="G140" s="203"/>
      <c r="H140" s="186"/>
      <c r="I140" s="141"/>
    </row>
    <row r="141" spans="1:9" ht="11.25">
      <c r="A141" s="202"/>
      <c r="B141" s="202"/>
      <c r="C141" s="202"/>
      <c r="D141" s="225"/>
      <c r="E141" s="225"/>
      <c r="F141" s="202"/>
      <c r="G141" s="203"/>
      <c r="H141" s="186"/>
      <c r="I141" s="141"/>
    </row>
    <row r="142" spans="1:9" ht="11.25">
      <c r="A142" s="202"/>
      <c r="B142" s="202"/>
      <c r="C142" s="202"/>
      <c r="D142" s="225"/>
      <c r="E142" s="225"/>
      <c r="F142" s="202"/>
      <c r="G142" s="203"/>
      <c r="H142" s="186"/>
      <c r="I142" s="141"/>
    </row>
    <row r="143" spans="1:9" ht="11.25">
      <c r="A143" s="202"/>
      <c r="B143" s="202"/>
      <c r="C143" s="202"/>
      <c r="D143" s="225"/>
      <c r="E143" s="225"/>
      <c r="F143" s="202"/>
      <c r="G143" s="203"/>
      <c r="H143" s="186"/>
      <c r="I143" s="141"/>
    </row>
    <row r="144" spans="1:9" ht="11.25">
      <c r="A144" s="202"/>
      <c r="B144" s="202"/>
      <c r="C144" s="202"/>
      <c r="D144" s="225"/>
      <c r="E144" s="225"/>
      <c r="F144" s="202"/>
      <c r="G144" s="203"/>
      <c r="H144" s="186"/>
      <c r="I144" s="141"/>
    </row>
    <row r="145" spans="1:9" ht="11.25">
      <c r="A145" s="202"/>
      <c r="B145" s="202"/>
      <c r="C145" s="202"/>
      <c r="D145" s="225"/>
      <c r="E145" s="225"/>
      <c r="F145" s="202"/>
      <c r="G145" s="203"/>
      <c r="H145" s="186"/>
      <c r="I145" s="141"/>
    </row>
    <row r="146" spans="1:9" ht="11.25">
      <c r="A146" s="202"/>
      <c r="B146" s="202"/>
      <c r="C146" s="202"/>
      <c r="D146" s="225"/>
      <c r="E146" s="225"/>
      <c r="F146" s="202"/>
      <c r="G146" s="203"/>
      <c r="H146" s="186"/>
      <c r="I146" s="141"/>
    </row>
    <row r="147" spans="1:9" ht="11.25">
      <c r="A147" s="202"/>
      <c r="B147" s="202"/>
      <c r="C147" s="202"/>
      <c r="D147" s="225"/>
      <c r="E147" s="225"/>
      <c r="F147" s="202"/>
      <c r="G147" s="203"/>
      <c r="H147" s="186"/>
      <c r="I147" s="141"/>
    </row>
    <row r="148" spans="1:9" ht="11.25">
      <c r="A148" s="202"/>
      <c r="B148" s="202"/>
      <c r="C148" s="202"/>
      <c r="D148" s="225"/>
      <c r="E148" s="225"/>
      <c r="F148" s="202"/>
      <c r="G148" s="203"/>
      <c r="H148" s="186"/>
      <c r="I148" s="141"/>
    </row>
    <row r="149" spans="1:9" ht="11.25">
      <c r="A149" s="202"/>
      <c r="B149" s="202"/>
      <c r="C149" s="202"/>
      <c r="D149" s="225"/>
      <c r="E149" s="225"/>
      <c r="F149" s="202"/>
      <c r="G149" s="203"/>
      <c r="H149" s="186"/>
      <c r="I149" s="141"/>
    </row>
    <row r="150" spans="1:9" ht="11.25">
      <c r="A150" s="202"/>
      <c r="B150" s="202"/>
      <c r="C150" s="202"/>
      <c r="D150" s="225"/>
      <c r="E150" s="225"/>
      <c r="F150" s="202"/>
      <c r="G150" s="203"/>
      <c r="H150" s="186"/>
      <c r="I150" s="141"/>
    </row>
    <row r="151" spans="1:9" ht="11.25">
      <c r="A151" s="202"/>
      <c r="B151" s="202"/>
      <c r="C151" s="202"/>
      <c r="D151" s="225"/>
      <c r="E151" s="225"/>
      <c r="F151" s="202"/>
      <c r="G151" s="203"/>
      <c r="H151" s="186"/>
      <c r="I151" s="141"/>
    </row>
    <row r="152" spans="1:9" ht="11.25">
      <c r="A152" s="202"/>
      <c r="B152" s="202"/>
      <c r="C152" s="202"/>
      <c r="D152" s="225"/>
      <c r="E152" s="225"/>
      <c r="F152" s="202"/>
      <c r="G152" s="203"/>
      <c r="H152" s="186"/>
      <c r="I152" s="141"/>
    </row>
    <row r="153" spans="1:9" ht="11.25">
      <c r="A153" s="202"/>
      <c r="B153" s="202"/>
      <c r="C153" s="202"/>
      <c r="D153" s="225"/>
      <c r="E153" s="225"/>
      <c r="F153" s="202"/>
      <c r="G153" s="203"/>
      <c r="H153" s="186"/>
      <c r="I153" s="141"/>
    </row>
    <row r="154" spans="1:9" ht="11.25">
      <c r="A154" s="202"/>
      <c r="B154" s="202"/>
      <c r="C154" s="202"/>
      <c r="D154" s="225"/>
      <c r="E154" s="225"/>
      <c r="F154" s="202"/>
      <c r="G154" s="203"/>
      <c r="H154" s="186"/>
      <c r="I154" s="141"/>
    </row>
    <row r="155" spans="1:9" ht="11.25">
      <c r="A155" s="202"/>
      <c r="B155" s="202"/>
      <c r="C155" s="202"/>
      <c r="D155" s="225"/>
      <c r="E155" s="225"/>
      <c r="F155" s="202"/>
      <c r="G155" s="203"/>
      <c r="H155" s="186"/>
      <c r="I155" s="141"/>
    </row>
    <row r="156" spans="1:9" ht="11.25">
      <c r="A156" s="202"/>
      <c r="B156" s="202"/>
      <c r="C156" s="202"/>
      <c r="D156" s="225"/>
      <c r="E156" s="225"/>
      <c r="F156" s="202"/>
      <c r="G156" s="203"/>
      <c r="H156" s="186"/>
      <c r="I156" s="141"/>
    </row>
    <row r="157" spans="1:9" ht="11.25">
      <c r="A157" s="202"/>
      <c r="B157" s="202"/>
      <c r="C157" s="202"/>
      <c r="D157" s="225"/>
      <c r="E157" s="225"/>
      <c r="F157" s="202"/>
      <c r="G157" s="203"/>
      <c r="H157" s="186"/>
      <c r="I157" s="141"/>
    </row>
    <row r="158" spans="1:9" ht="11.25">
      <c r="A158" s="202"/>
      <c r="B158" s="202"/>
      <c r="C158" s="202"/>
      <c r="D158" s="225"/>
      <c r="E158" s="225"/>
      <c r="F158" s="202"/>
      <c r="G158" s="203"/>
      <c r="H158" s="186"/>
      <c r="I158" s="141"/>
    </row>
    <row r="159" spans="1:9" ht="11.25">
      <c r="A159" s="202"/>
      <c r="B159" s="202"/>
      <c r="C159" s="202"/>
      <c r="D159" s="225"/>
      <c r="E159" s="225"/>
      <c r="F159" s="202"/>
      <c r="G159" s="203"/>
      <c r="H159" s="186"/>
      <c r="I159" s="141"/>
    </row>
    <row r="160" spans="1:9" ht="11.25">
      <c r="A160" s="202"/>
      <c r="B160" s="202"/>
      <c r="C160" s="202"/>
      <c r="D160" s="225"/>
      <c r="E160" s="225"/>
      <c r="F160" s="202"/>
      <c r="G160" s="203"/>
      <c r="H160" s="186"/>
      <c r="I160" s="141"/>
    </row>
    <row r="161" spans="1:9" ht="11.25">
      <c r="A161" s="202"/>
      <c r="B161" s="202"/>
      <c r="C161" s="202"/>
      <c r="D161" s="225"/>
      <c r="E161" s="225"/>
      <c r="F161" s="202"/>
      <c r="G161" s="203"/>
      <c r="H161" s="186"/>
      <c r="I161" s="141"/>
    </row>
    <row r="162" spans="1:9" ht="11.25">
      <c r="A162" s="202"/>
      <c r="B162" s="202"/>
      <c r="C162" s="202"/>
      <c r="D162" s="225"/>
      <c r="E162" s="225"/>
      <c r="F162" s="202"/>
      <c r="G162" s="203"/>
      <c r="H162" s="186"/>
      <c r="I162" s="141"/>
    </row>
    <row r="163" spans="1:9" ht="11.25">
      <c r="A163" s="202"/>
      <c r="B163" s="202"/>
      <c r="C163" s="202"/>
      <c r="D163" s="225"/>
      <c r="E163" s="225"/>
      <c r="F163" s="202"/>
      <c r="G163" s="203"/>
      <c r="H163" s="186"/>
      <c r="I163" s="141"/>
    </row>
    <row r="164" spans="1:9" ht="11.25">
      <c r="A164" s="202"/>
      <c r="B164" s="202"/>
      <c r="C164" s="202"/>
      <c r="D164" s="225"/>
      <c r="E164" s="225"/>
      <c r="F164" s="202"/>
      <c r="G164" s="203"/>
      <c r="H164" s="186"/>
      <c r="I164" s="141"/>
    </row>
    <row r="165" spans="1:9" ht="11.25">
      <c r="A165" s="202"/>
      <c r="B165" s="202"/>
      <c r="C165" s="202"/>
      <c r="D165" s="225"/>
      <c r="E165" s="225"/>
      <c r="F165" s="202"/>
      <c r="G165" s="203"/>
      <c r="H165" s="186"/>
      <c r="I165" s="141"/>
    </row>
    <row r="166" spans="1:9" ht="11.25">
      <c r="A166" s="202"/>
      <c r="B166" s="202"/>
      <c r="C166" s="202"/>
      <c r="D166" s="225"/>
      <c r="E166" s="225"/>
      <c r="F166" s="202"/>
      <c r="G166" s="203"/>
      <c r="H166" s="186"/>
      <c r="I166" s="141"/>
    </row>
    <row r="167" spans="1:9" ht="11.25">
      <c r="A167" s="202"/>
      <c r="B167" s="202"/>
      <c r="C167" s="202"/>
      <c r="D167" s="225"/>
      <c r="E167" s="225"/>
      <c r="F167" s="202"/>
      <c r="G167" s="203"/>
      <c r="H167" s="186"/>
      <c r="I167" s="141"/>
    </row>
    <row r="168" spans="1:9" ht="11.25">
      <c r="A168" s="202"/>
      <c r="B168" s="202"/>
      <c r="C168" s="202"/>
      <c r="D168" s="225"/>
      <c r="E168" s="225"/>
      <c r="F168" s="202"/>
      <c r="G168" s="203"/>
      <c r="H168" s="186"/>
      <c r="I168" s="141"/>
    </row>
    <row r="169" spans="1:9" ht="11.25">
      <c r="A169" s="202"/>
      <c r="B169" s="202"/>
      <c r="C169" s="202"/>
      <c r="D169" s="225"/>
      <c r="E169" s="225"/>
      <c r="F169" s="202"/>
      <c r="G169" s="203"/>
      <c r="H169" s="186"/>
      <c r="I169" s="141"/>
    </row>
    <row r="170" spans="1:9" ht="11.25">
      <c r="A170" s="202"/>
      <c r="B170" s="202"/>
      <c r="C170" s="202"/>
      <c r="D170" s="225"/>
      <c r="E170" s="225"/>
      <c r="F170" s="202"/>
      <c r="G170" s="203"/>
      <c r="H170" s="186"/>
      <c r="I170" s="141"/>
    </row>
    <row r="171" spans="1:9" ht="11.25">
      <c r="A171" s="202"/>
      <c r="B171" s="202"/>
      <c r="C171" s="202"/>
      <c r="D171" s="225"/>
      <c r="E171" s="225"/>
      <c r="F171" s="202"/>
      <c r="G171" s="203"/>
      <c r="H171" s="186"/>
      <c r="I171" s="141"/>
    </row>
    <row r="172" spans="1:9" ht="11.25">
      <c r="A172" s="202"/>
      <c r="B172" s="202"/>
      <c r="C172" s="202"/>
      <c r="D172" s="225"/>
      <c r="E172" s="225"/>
      <c r="F172" s="202"/>
      <c r="G172" s="203"/>
      <c r="H172" s="186"/>
      <c r="I172" s="141"/>
    </row>
    <row r="173" spans="1:9" ht="11.25">
      <c r="A173" s="202"/>
      <c r="B173" s="202"/>
      <c r="C173" s="202"/>
      <c r="D173" s="225"/>
      <c r="E173" s="225"/>
      <c r="F173" s="202"/>
      <c r="G173" s="203"/>
      <c r="H173" s="186"/>
      <c r="I173" s="141"/>
    </row>
    <row r="174" spans="1:9" ht="11.25">
      <c r="A174" s="202"/>
      <c r="B174" s="202"/>
      <c r="C174" s="202"/>
      <c r="D174" s="225"/>
      <c r="E174" s="225"/>
      <c r="F174" s="202"/>
      <c r="G174" s="203"/>
      <c r="H174" s="186"/>
      <c r="I174" s="141"/>
    </row>
    <row r="175" spans="1:9" ht="11.25">
      <c r="A175" s="202"/>
      <c r="B175" s="202"/>
      <c r="C175" s="202"/>
      <c r="D175" s="225"/>
      <c r="E175" s="225"/>
      <c r="F175" s="202"/>
      <c r="G175" s="203"/>
      <c r="H175" s="186"/>
      <c r="I175" s="141"/>
    </row>
    <row r="176" spans="1:9" ht="11.25">
      <c r="A176" s="202"/>
      <c r="B176" s="202"/>
      <c r="C176" s="202"/>
      <c r="D176" s="225"/>
      <c r="E176" s="225"/>
      <c r="F176" s="202"/>
      <c r="G176" s="203"/>
      <c r="H176" s="186"/>
      <c r="I176" s="141"/>
    </row>
    <row r="177" spans="1:9" ht="11.25">
      <c r="A177" s="202"/>
      <c r="B177" s="202"/>
      <c r="C177" s="202"/>
      <c r="D177" s="225"/>
      <c r="E177" s="225"/>
      <c r="F177" s="202"/>
      <c r="G177" s="203"/>
      <c r="H177" s="186"/>
      <c r="I177" s="141"/>
    </row>
    <row r="178" spans="1:9" ht="11.25">
      <c r="A178" s="202"/>
      <c r="B178" s="202"/>
      <c r="C178" s="202"/>
      <c r="D178" s="225"/>
      <c r="E178" s="225"/>
      <c r="F178" s="202"/>
      <c r="G178" s="203"/>
      <c r="H178" s="186"/>
      <c r="I178" s="141"/>
    </row>
    <row r="179" spans="1:9" ht="11.25">
      <c r="A179" s="202"/>
      <c r="B179" s="202"/>
      <c r="C179" s="202"/>
      <c r="D179" s="225"/>
      <c r="E179" s="225"/>
      <c r="F179" s="202"/>
      <c r="G179" s="203"/>
      <c r="H179" s="186"/>
      <c r="I179" s="141"/>
    </row>
    <row r="180" spans="1:9" ht="11.25">
      <c r="A180" s="202"/>
      <c r="B180" s="202"/>
      <c r="C180" s="202"/>
      <c r="D180" s="225"/>
      <c r="E180" s="225"/>
      <c r="F180" s="202"/>
      <c r="G180" s="203"/>
      <c r="H180" s="186"/>
      <c r="I180" s="141"/>
    </row>
    <row r="181" spans="1:9" ht="11.25">
      <c r="A181" s="202"/>
      <c r="B181" s="202"/>
      <c r="C181" s="202"/>
      <c r="D181" s="225"/>
      <c r="E181" s="225"/>
      <c r="F181" s="202"/>
      <c r="G181" s="203"/>
      <c r="H181" s="186"/>
      <c r="I181" s="141"/>
    </row>
    <row r="182" spans="1:9" ht="11.25">
      <c r="A182" s="202"/>
      <c r="B182" s="202"/>
      <c r="C182" s="202"/>
      <c r="D182" s="225"/>
      <c r="E182" s="225"/>
      <c r="F182" s="202"/>
      <c r="G182" s="203"/>
      <c r="H182" s="186"/>
      <c r="I182" s="141"/>
    </row>
    <row r="183" spans="1:9" ht="11.25">
      <c r="A183" s="202"/>
      <c r="B183" s="202"/>
      <c r="C183" s="202"/>
      <c r="D183" s="225"/>
      <c r="E183" s="225"/>
      <c r="F183" s="202"/>
      <c r="G183" s="203"/>
      <c r="H183" s="186"/>
      <c r="I183" s="141"/>
    </row>
    <row r="184" spans="1:9" ht="11.25">
      <c r="A184" s="202"/>
      <c r="B184" s="202"/>
      <c r="C184" s="202"/>
      <c r="D184" s="225"/>
      <c r="E184" s="225"/>
      <c r="F184" s="202"/>
      <c r="G184" s="203"/>
      <c r="H184" s="186"/>
      <c r="I184" s="141"/>
    </row>
    <row r="185" spans="1:9" ht="11.25">
      <c r="A185" s="202"/>
      <c r="B185" s="202"/>
      <c r="C185" s="202"/>
      <c r="D185" s="225"/>
      <c r="E185" s="225"/>
      <c r="F185" s="202"/>
      <c r="G185" s="203"/>
      <c r="H185" s="186"/>
      <c r="I185" s="141"/>
    </row>
    <row r="186" spans="1:9" ht="11.25">
      <c r="A186" s="202"/>
      <c r="B186" s="202"/>
      <c r="C186" s="202"/>
      <c r="D186" s="225"/>
      <c r="E186" s="225"/>
      <c r="F186" s="202"/>
      <c r="G186" s="203"/>
      <c r="H186" s="186"/>
      <c r="I186" s="141"/>
    </row>
    <row r="187" spans="1:9" ht="11.25">
      <c r="A187" s="202"/>
      <c r="B187" s="202"/>
      <c r="C187" s="202"/>
      <c r="D187" s="225"/>
      <c r="E187" s="225"/>
      <c r="F187" s="202"/>
      <c r="G187" s="203"/>
      <c r="H187" s="186"/>
      <c r="I187" s="141"/>
    </row>
    <row r="188" spans="1:9" ht="11.25">
      <c r="A188" s="202"/>
      <c r="B188" s="202"/>
      <c r="C188" s="202"/>
      <c r="D188" s="225"/>
      <c r="E188" s="225"/>
      <c r="F188" s="202"/>
      <c r="G188" s="203"/>
      <c r="H188" s="186"/>
      <c r="I188" s="141"/>
    </row>
    <row r="189" spans="1:9" ht="11.25">
      <c r="A189" s="202"/>
      <c r="B189" s="202"/>
      <c r="C189" s="202"/>
      <c r="D189" s="225"/>
      <c r="E189" s="225"/>
      <c r="F189" s="202"/>
      <c r="G189" s="203"/>
      <c r="H189" s="186"/>
      <c r="I189" s="141"/>
    </row>
    <row r="190" spans="1:9" ht="11.25">
      <c r="A190" s="202"/>
      <c r="B190" s="202"/>
      <c r="C190" s="202"/>
      <c r="D190" s="225"/>
      <c r="E190" s="225"/>
      <c r="F190" s="202"/>
      <c r="G190" s="203"/>
      <c r="H190" s="186"/>
      <c r="I190" s="141"/>
    </row>
    <row r="191" spans="1:9" ht="11.25">
      <c r="A191" s="202"/>
      <c r="B191" s="202"/>
      <c r="C191" s="202"/>
      <c r="D191" s="225"/>
      <c r="E191" s="225"/>
      <c r="F191" s="202"/>
      <c r="G191" s="203"/>
      <c r="H191" s="186"/>
      <c r="I191" s="141"/>
    </row>
    <row r="192" spans="1:9" ht="11.25">
      <c r="A192" s="202"/>
      <c r="B192" s="202"/>
      <c r="C192" s="202"/>
      <c r="D192" s="225"/>
      <c r="E192" s="225"/>
      <c r="F192" s="202"/>
      <c r="G192" s="203"/>
      <c r="H192" s="186"/>
      <c r="I192" s="141"/>
    </row>
    <row r="193" spans="1:9" ht="11.25">
      <c r="A193" s="202"/>
      <c r="B193" s="202"/>
      <c r="C193" s="202"/>
      <c r="D193" s="225"/>
      <c r="E193" s="225"/>
      <c r="F193" s="202"/>
      <c r="G193" s="203"/>
      <c r="H193" s="186"/>
      <c r="I193" s="141"/>
    </row>
    <row r="194" spans="1:9" ht="11.25">
      <c r="A194" s="202"/>
      <c r="B194" s="202"/>
      <c r="C194" s="202"/>
      <c r="D194" s="225"/>
      <c r="E194" s="225"/>
      <c r="F194" s="202"/>
      <c r="G194" s="203"/>
      <c r="H194" s="186"/>
      <c r="I194" s="141"/>
    </row>
    <row r="195" spans="1:9" ht="11.25">
      <c r="A195" s="202"/>
      <c r="B195" s="202"/>
      <c r="C195" s="202"/>
      <c r="D195" s="225"/>
      <c r="E195" s="225"/>
      <c r="F195" s="202"/>
      <c r="G195" s="203"/>
      <c r="H195" s="186"/>
      <c r="I195" s="141"/>
    </row>
    <row r="196" spans="1:9" ht="11.25">
      <c r="A196" s="202"/>
      <c r="B196" s="202"/>
      <c r="C196" s="202"/>
      <c r="D196" s="225"/>
      <c r="E196" s="225"/>
      <c r="F196" s="202"/>
      <c r="G196" s="203"/>
      <c r="H196" s="186"/>
      <c r="I196" s="141"/>
    </row>
    <row r="197" spans="1:9" ht="11.25">
      <c r="A197" s="202"/>
      <c r="B197" s="202"/>
      <c r="C197" s="202"/>
      <c r="D197" s="225"/>
      <c r="E197" s="225"/>
      <c r="F197" s="202"/>
      <c r="G197" s="203"/>
      <c r="H197" s="186"/>
      <c r="I197" s="141"/>
    </row>
    <row r="198" spans="1:9" ht="11.25">
      <c r="A198" s="202"/>
      <c r="B198" s="202"/>
      <c r="C198" s="202"/>
      <c r="D198" s="225"/>
      <c r="E198" s="225"/>
      <c r="F198" s="202"/>
      <c r="G198" s="203"/>
      <c r="H198" s="186"/>
      <c r="I198" s="141"/>
    </row>
    <row r="199" spans="1:9" ht="11.25">
      <c r="A199" s="202"/>
      <c r="B199" s="202"/>
      <c r="C199" s="202"/>
      <c r="D199" s="225"/>
      <c r="E199" s="225"/>
      <c r="F199" s="202"/>
      <c r="G199" s="203"/>
      <c r="H199" s="186"/>
      <c r="I199" s="141"/>
    </row>
    <row r="200" spans="1:9" ht="11.25">
      <c r="A200" s="202"/>
      <c r="B200" s="202"/>
      <c r="C200" s="202"/>
      <c r="D200" s="225"/>
      <c r="E200" s="225"/>
      <c r="F200" s="202"/>
      <c r="G200" s="203"/>
      <c r="H200" s="186"/>
      <c r="I200" s="141"/>
    </row>
    <row r="201" spans="1:9" ht="11.25">
      <c r="A201" s="202"/>
      <c r="B201" s="202"/>
      <c r="C201" s="202"/>
      <c r="D201" s="225"/>
      <c r="E201" s="225"/>
      <c r="F201" s="202"/>
      <c r="G201" s="203"/>
      <c r="H201" s="186"/>
      <c r="I201" s="141"/>
    </row>
    <row r="202" spans="1:9" ht="11.25">
      <c r="A202" s="202"/>
      <c r="B202" s="202"/>
      <c r="C202" s="202"/>
      <c r="D202" s="225"/>
      <c r="E202" s="225"/>
      <c r="F202" s="202"/>
      <c r="G202" s="203"/>
      <c r="H202" s="186"/>
      <c r="I202" s="141"/>
    </row>
    <row r="203" spans="1:9" ht="11.25">
      <c r="A203" s="202"/>
      <c r="B203" s="202"/>
      <c r="C203" s="202"/>
      <c r="D203" s="225"/>
      <c r="E203" s="225"/>
      <c r="F203" s="202"/>
      <c r="G203" s="203"/>
      <c r="H203" s="186"/>
      <c r="I203" s="141"/>
    </row>
    <row r="204" spans="1:9" ht="11.25">
      <c r="A204" s="202"/>
      <c r="B204" s="202"/>
      <c r="C204" s="202"/>
      <c r="D204" s="225"/>
      <c r="E204" s="225"/>
      <c r="F204" s="202"/>
      <c r="G204" s="203"/>
      <c r="H204" s="186"/>
      <c r="I204" s="141"/>
    </row>
    <row r="205" spans="1:9" ht="11.25">
      <c r="A205" s="202"/>
      <c r="B205" s="202"/>
      <c r="C205" s="202"/>
      <c r="D205" s="225"/>
      <c r="E205" s="225"/>
      <c r="F205" s="202"/>
      <c r="G205" s="203"/>
      <c r="H205" s="186"/>
      <c r="I205" s="141"/>
    </row>
    <row r="206" spans="1:9" ht="11.25">
      <c r="A206" s="202"/>
      <c r="B206" s="202"/>
      <c r="C206" s="202"/>
      <c r="D206" s="225"/>
      <c r="E206" s="225"/>
      <c r="F206" s="202"/>
      <c r="G206" s="203"/>
      <c r="H206" s="186"/>
      <c r="I206" s="141"/>
    </row>
    <row r="207" spans="1:9" ht="11.25">
      <c r="A207" s="202"/>
      <c r="B207" s="202"/>
      <c r="C207" s="202"/>
      <c r="D207" s="225"/>
      <c r="E207" s="225"/>
      <c r="F207" s="202"/>
      <c r="G207" s="203"/>
      <c r="H207" s="186"/>
      <c r="I207" s="141"/>
    </row>
    <row r="208" spans="1:9" ht="11.25">
      <c r="A208" s="202"/>
      <c r="B208" s="202"/>
      <c r="C208" s="202"/>
      <c r="D208" s="225"/>
      <c r="E208" s="225"/>
      <c r="F208" s="202"/>
      <c r="G208" s="203"/>
      <c r="H208" s="186"/>
      <c r="I208" s="141"/>
    </row>
    <row r="209" spans="1:9" ht="11.25">
      <c r="A209" s="202"/>
      <c r="B209" s="202"/>
      <c r="C209" s="202"/>
      <c r="D209" s="225"/>
      <c r="E209" s="225"/>
      <c r="F209" s="202"/>
      <c r="G209" s="203"/>
      <c r="H209" s="186"/>
      <c r="I209" s="141"/>
    </row>
    <row r="210" spans="1:9" ht="11.25">
      <c r="A210" s="202"/>
      <c r="B210" s="202"/>
      <c r="C210" s="202"/>
      <c r="D210" s="225"/>
      <c r="E210" s="225"/>
      <c r="F210" s="202"/>
      <c r="G210" s="203"/>
      <c r="H210" s="186"/>
      <c r="I210" s="141"/>
    </row>
    <row r="211" spans="1:9" ht="11.25">
      <c r="A211" s="202"/>
      <c r="B211" s="202"/>
      <c r="C211" s="202"/>
      <c r="D211" s="225"/>
      <c r="E211" s="225"/>
      <c r="F211" s="202"/>
      <c r="G211" s="203"/>
      <c r="H211" s="186"/>
      <c r="I211" s="141"/>
    </row>
    <row r="212" spans="1:9" ht="11.25">
      <c r="A212" s="202"/>
      <c r="B212" s="202"/>
      <c r="C212" s="202"/>
      <c r="D212" s="225"/>
      <c r="E212" s="225"/>
      <c r="F212" s="202"/>
      <c r="G212" s="203"/>
      <c r="H212" s="186"/>
      <c r="I212" s="141"/>
    </row>
    <row r="213" spans="1:9" ht="11.25">
      <c r="A213" s="202"/>
      <c r="B213" s="202"/>
      <c r="C213" s="202"/>
      <c r="D213" s="225"/>
      <c r="E213" s="225"/>
      <c r="F213" s="202"/>
      <c r="G213" s="203"/>
      <c r="H213" s="186"/>
      <c r="I213" s="141"/>
    </row>
    <row r="214" spans="1:9" ht="11.25">
      <c r="A214" s="202"/>
      <c r="B214" s="202"/>
      <c r="C214" s="202"/>
      <c r="D214" s="225"/>
      <c r="E214" s="225"/>
      <c r="F214" s="202"/>
      <c r="G214" s="203"/>
      <c r="H214" s="186"/>
      <c r="I214" s="141"/>
    </row>
    <row r="215" spans="1:9" ht="11.25">
      <c r="A215" s="202"/>
      <c r="B215" s="202"/>
      <c r="C215" s="202"/>
      <c r="D215" s="225"/>
      <c r="E215" s="225"/>
      <c r="F215" s="202"/>
      <c r="G215" s="203"/>
      <c r="H215" s="186"/>
      <c r="I215" s="141"/>
    </row>
    <row r="216" spans="1:9" ht="11.25">
      <c r="A216" s="202"/>
      <c r="B216" s="202"/>
      <c r="C216" s="202"/>
      <c r="D216" s="225"/>
      <c r="E216" s="225"/>
      <c r="F216" s="202"/>
      <c r="G216" s="203"/>
      <c r="H216" s="186"/>
      <c r="I216" s="141"/>
    </row>
    <row r="217" spans="1:9" ht="11.25">
      <c r="A217" s="202"/>
      <c r="B217" s="202"/>
      <c r="C217" s="202"/>
      <c r="D217" s="225"/>
      <c r="E217" s="225"/>
      <c r="F217" s="202"/>
      <c r="G217" s="203"/>
      <c r="H217" s="186"/>
      <c r="I217" s="141"/>
    </row>
    <row r="218" spans="1:9" ht="11.25">
      <c r="A218" s="202"/>
      <c r="B218" s="202"/>
      <c r="C218" s="202"/>
      <c r="D218" s="225"/>
      <c r="E218" s="225"/>
      <c r="F218" s="202"/>
      <c r="G218" s="203"/>
      <c r="H218" s="186"/>
      <c r="I218" s="141"/>
    </row>
    <row r="219" spans="1:9" ht="11.25">
      <c r="A219" s="202"/>
      <c r="B219" s="202"/>
      <c r="C219" s="202"/>
      <c r="D219" s="225"/>
      <c r="E219" s="225"/>
      <c r="F219" s="202"/>
      <c r="G219" s="203"/>
      <c r="H219" s="186"/>
      <c r="I219" s="141"/>
    </row>
    <row r="220" spans="1:9" ht="11.25">
      <c r="A220" s="202"/>
      <c r="B220" s="202"/>
      <c r="C220" s="202"/>
      <c r="D220" s="225"/>
      <c r="E220" s="225"/>
      <c r="F220" s="202"/>
      <c r="G220" s="203"/>
      <c r="H220" s="186"/>
      <c r="I220" s="141"/>
    </row>
    <row r="221" spans="1:9" ht="11.25">
      <c r="A221" s="202"/>
      <c r="B221" s="202"/>
      <c r="C221" s="202"/>
      <c r="D221" s="225"/>
      <c r="E221" s="225"/>
      <c r="F221" s="202"/>
      <c r="G221" s="203"/>
      <c r="H221" s="186"/>
      <c r="I221" s="141"/>
    </row>
    <row r="222" spans="1:9" ht="11.25">
      <c r="A222" s="202"/>
      <c r="B222" s="202"/>
      <c r="C222" s="202"/>
      <c r="D222" s="225"/>
      <c r="E222" s="225"/>
      <c r="F222" s="202"/>
      <c r="G222" s="203"/>
      <c r="H222" s="186"/>
      <c r="I222" s="141"/>
    </row>
    <row r="223" spans="1:9" ht="11.25">
      <c r="A223" s="202"/>
      <c r="B223" s="202"/>
      <c r="C223" s="202"/>
      <c r="D223" s="225"/>
      <c r="E223" s="225"/>
      <c r="F223" s="202"/>
      <c r="G223" s="203"/>
      <c r="H223" s="186"/>
      <c r="I223" s="141"/>
    </row>
    <row r="224" spans="1:9" ht="11.25">
      <c r="A224" s="202"/>
      <c r="B224" s="202"/>
      <c r="C224" s="202"/>
      <c r="D224" s="225"/>
      <c r="E224" s="225"/>
      <c r="F224" s="202"/>
      <c r="G224" s="203"/>
      <c r="H224" s="186"/>
      <c r="I224" s="141"/>
    </row>
    <row r="225" spans="1:9" ht="11.25">
      <c r="A225" s="202"/>
      <c r="B225" s="202"/>
      <c r="C225" s="202"/>
      <c r="D225" s="225"/>
      <c r="E225" s="225"/>
      <c r="F225" s="202"/>
      <c r="G225" s="203"/>
      <c r="H225" s="186"/>
      <c r="I225" s="141"/>
    </row>
    <row r="226" spans="1:9" ht="11.25">
      <c r="A226" s="202"/>
      <c r="B226" s="202"/>
      <c r="C226" s="202"/>
      <c r="D226" s="225"/>
      <c r="E226" s="225"/>
      <c r="F226" s="202"/>
      <c r="G226" s="203"/>
      <c r="H226" s="186"/>
      <c r="I226" s="141"/>
    </row>
    <row r="227" spans="1:9" ht="11.25">
      <c r="A227" s="202"/>
      <c r="B227" s="202"/>
      <c r="C227" s="202"/>
      <c r="D227" s="225"/>
      <c r="E227" s="225"/>
      <c r="F227" s="202"/>
      <c r="G227" s="203"/>
      <c r="H227" s="186"/>
      <c r="I227" s="141"/>
    </row>
    <row r="228" spans="1:9" ht="11.25">
      <c r="A228" s="202"/>
      <c r="B228" s="202"/>
      <c r="C228" s="202"/>
      <c r="D228" s="225"/>
      <c r="E228" s="225"/>
      <c r="F228" s="202"/>
      <c r="G228" s="203"/>
      <c r="H228" s="186"/>
      <c r="I228" s="141"/>
    </row>
    <row r="229" spans="1:9" ht="11.25">
      <c r="A229" s="202"/>
      <c r="B229" s="202"/>
      <c r="C229" s="202"/>
      <c r="D229" s="225"/>
      <c r="E229" s="225"/>
      <c r="F229" s="202"/>
      <c r="G229" s="203"/>
      <c r="H229" s="186"/>
      <c r="I229" s="141"/>
    </row>
    <row r="230" spans="1:9" ht="11.25">
      <c r="A230" s="202"/>
      <c r="B230" s="202"/>
      <c r="C230" s="202"/>
      <c r="D230" s="225"/>
      <c r="E230" s="225"/>
      <c r="F230" s="202"/>
      <c r="G230" s="203"/>
      <c r="H230" s="186"/>
      <c r="I230" s="141"/>
    </row>
    <row r="231" spans="1:9" ht="11.25">
      <c r="A231" s="202"/>
      <c r="B231" s="202"/>
      <c r="C231" s="202"/>
      <c r="D231" s="225"/>
      <c r="E231" s="225"/>
      <c r="F231" s="202"/>
      <c r="G231" s="203"/>
      <c r="H231" s="186"/>
      <c r="I231" s="141"/>
    </row>
    <row r="232" spans="1:9" ht="11.25">
      <c r="A232" s="202"/>
      <c r="B232" s="202"/>
      <c r="C232" s="202"/>
      <c r="D232" s="225"/>
      <c r="E232" s="225"/>
      <c r="F232" s="202"/>
      <c r="G232" s="203"/>
      <c r="H232" s="186"/>
      <c r="I232" s="141"/>
    </row>
    <row r="233" spans="1:9" ht="11.25">
      <c r="A233" s="202"/>
      <c r="B233" s="202"/>
      <c r="C233" s="202"/>
      <c r="D233" s="225"/>
      <c r="E233" s="225"/>
      <c r="F233" s="202"/>
      <c r="G233" s="203"/>
      <c r="H233" s="186"/>
      <c r="I233" s="141"/>
    </row>
    <row r="234" spans="1:9" ht="11.25">
      <c r="A234" s="202"/>
      <c r="B234" s="202"/>
      <c r="C234" s="202"/>
      <c r="D234" s="225"/>
      <c r="E234" s="225"/>
      <c r="F234" s="202"/>
      <c r="G234" s="203"/>
      <c r="H234" s="186"/>
      <c r="I234" s="141"/>
    </row>
    <row r="235" spans="1:9" ht="11.25">
      <c r="A235" s="202"/>
      <c r="B235" s="202"/>
      <c r="C235" s="202"/>
      <c r="D235" s="225"/>
      <c r="E235" s="225"/>
      <c r="F235" s="202"/>
      <c r="G235" s="203"/>
      <c r="H235" s="186"/>
      <c r="I235" s="141"/>
    </row>
    <row r="236" spans="1:9" ht="11.25">
      <c r="A236" s="202"/>
      <c r="B236" s="202"/>
      <c r="C236" s="202"/>
      <c r="D236" s="225"/>
      <c r="E236" s="225"/>
      <c r="F236" s="202"/>
      <c r="G236" s="203"/>
      <c r="H236" s="186"/>
      <c r="I236" s="141"/>
    </row>
    <row r="237" spans="1:9" ht="11.25">
      <c r="A237" s="202"/>
      <c r="B237" s="202"/>
      <c r="C237" s="202"/>
      <c r="D237" s="225"/>
      <c r="E237" s="225"/>
      <c r="F237" s="202"/>
      <c r="G237" s="203"/>
      <c r="H237" s="186"/>
      <c r="I237" s="141"/>
    </row>
    <row r="238" spans="1:9" ht="11.25">
      <c r="A238" s="202"/>
      <c r="B238" s="202"/>
      <c r="C238" s="202"/>
      <c r="D238" s="225"/>
      <c r="E238" s="225"/>
      <c r="F238" s="202"/>
      <c r="G238" s="203"/>
      <c r="H238" s="186"/>
      <c r="I238" s="141"/>
    </row>
    <row r="239" spans="1:9" ht="11.25">
      <c r="A239" s="202"/>
      <c r="B239" s="202"/>
      <c r="C239" s="202"/>
      <c r="D239" s="225"/>
      <c r="E239" s="225"/>
      <c r="F239" s="202"/>
      <c r="G239" s="203"/>
      <c r="H239" s="186"/>
      <c r="I239" s="141"/>
    </row>
    <row r="240" spans="1:9" ht="11.25">
      <c r="A240" s="202"/>
      <c r="B240" s="202"/>
      <c r="C240" s="202"/>
      <c r="D240" s="225"/>
      <c r="E240" s="225"/>
      <c r="F240" s="202"/>
      <c r="G240" s="203"/>
      <c r="H240" s="186"/>
      <c r="I240" s="141"/>
    </row>
    <row r="241" spans="1:9" ht="11.25">
      <c r="A241" s="202"/>
      <c r="B241" s="202"/>
      <c r="C241" s="202"/>
      <c r="D241" s="225"/>
      <c r="E241" s="225"/>
      <c r="F241" s="202"/>
      <c r="G241" s="203"/>
      <c r="H241" s="186"/>
      <c r="I241" s="141"/>
    </row>
    <row r="242" spans="1:9" ht="11.25">
      <c r="A242" s="202"/>
      <c r="B242" s="202"/>
      <c r="C242" s="202"/>
      <c r="D242" s="225"/>
      <c r="E242" s="225"/>
      <c r="F242" s="202"/>
      <c r="G242" s="203"/>
      <c r="H242" s="186"/>
      <c r="I242" s="141"/>
    </row>
    <row r="243" spans="1:9" ht="11.25">
      <c r="A243" s="202"/>
      <c r="B243" s="202"/>
      <c r="C243" s="202"/>
      <c r="D243" s="225"/>
      <c r="E243" s="225"/>
      <c r="F243" s="202"/>
      <c r="G243" s="203"/>
      <c r="H243" s="186"/>
      <c r="I243" s="141"/>
    </row>
    <row r="244" spans="1:9" ht="11.25">
      <c r="A244" s="202"/>
      <c r="B244" s="202"/>
      <c r="C244" s="202"/>
      <c r="D244" s="225"/>
      <c r="E244" s="225"/>
      <c r="F244" s="202"/>
      <c r="G244" s="203"/>
      <c r="H244" s="186"/>
      <c r="I244" s="141"/>
    </row>
    <row r="245" spans="1:9" ht="11.25">
      <c r="A245" s="202"/>
      <c r="B245" s="202"/>
      <c r="C245" s="202"/>
      <c r="D245" s="225"/>
      <c r="E245" s="225"/>
      <c r="F245" s="202"/>
      <c r="G245" s="203"/>
      <c r="H245" s="186"/>
      <c r="I245" s="141"/>
    </row>
    <row r="246" spans="1:9" ht="11.25">
      <c r="A246" s="202"/>
      <c r="B246" s="202"/>
      <c r="C246" s="202"/>
      <c r="D246" s="225"/>
      <c r="E246" s="225"/>
      <c r="F246" s="202"/>
      <c r="G246" s="203"/>
      <c r="H246" s="186"/>
      <c r="I246" s="141"/>
    </row>
    <row r="247" spans="1:9" ht="11.25">
      <c r="A247" s="202"/>
      <c r="B247" s="202"/>
      <c r="C247" s="202"/>
      <c r="D247" s="225"/>
      <c r="E247" s="225"/>
      <c r="F247" s="202"/>
      <c r="G247" s="203"/>
      <c r="H247" s="186"/>
      <c r="I247" s="141"/>
    </row>
    <row r="248" spans="1:9" ht="11.25">
      <c r="A248" s="202"/>
      <c r="B248" s="202"/>
      <c r="C248" s="202"/>
      <c r="D248" s="225"/>
      <c r="E248" s="225"/>
      <c r="F248" s="202"/>
      <c r="G248" s="203"/>
      <c r="H248" s="186"/>
      <c r="I248" s="141"/>
    </row>
    <row r="249" spans="1:9" ht="11.25">
      <c r="A249" s="202"/>
      <c r="B249" s="202"/>
      <c r="C249" s="202"/>
      <c r="D249" s="225"/>
      <c r="E249" s="225"/>
      <c r="F249" s="202"/>
      <c r="G249" s="203"/>
      <c r="H249" s="186"/>
      <c r="I249" s="141"/>
    </row>
    <row r="250" spans="1:9" ht="11.25">
      <c r="A250" s="202"/>
      <c r="B250" s="202"/>
      <c r="C250" s="202"/>
      <c r="D250" s="225"/>
      <c r="E250" s="225"/>
      <c r="F250" s="202"/>
      <c r="G250" s="203"/>
      <c r="H250" s="186"/>
      <c r="I250" s="141"/>
    </row>
    <row r="251" spans="1:9" ht="11.25">
      <c r="A251" s="202"/>
      <c r="B251" s="202"/>
      <c r="C251" s="202"/>
      <c r="D251" s="225"/>
      <c r="E251" s="225"/>
      <c r="F251" s="202"/>
      <c r="G251" s="203"/>
      <c r="H251" s="186"/>
      <c r="I251" s="141"/>
    </row>
    <row r="252" spans="1:9" ht="11.25">
      <c r="A252" s="202"/>
      <c r="B252" s="202"/>
      <c r="C252" s="202"/>
      <c r="D252" s="225"/>
      <c r="E252" s="225"/>
      <c r="F252" s="202"/>
      <c r="G252" s="203"/>
      <c r="H252" s="186"/>
      <c r="I252" s="141"/>
    </row>
    <row r="253" spans="1:9" ht="11.25">
      <c r="A253" s="202"/>
      <c r="B253" s="202"/>
      <c r="C253" s="202"/>
      <c r="D253" s="225"/>
      <c r="E253" s="225"/>
      <c r="F253" s="202"/>
      <c r="G253" s="203"/>
      <c r="H253" s="186"/>
      <c r="I253" s="141"/>
    </row>
    <row r="254" spans="1:9" ht="11.25">
      <c r="A254" s="202"/>
      <c r="B254" s="202"/>
      <c r="C254" s="202"/>
      <c r="D254" s="225"/>
      <c r="E254" s="225"/>
      <c r="F254" s="202"/>
      <c r="G254" s="203"/>
      <c r="H254" s="186"/>
      <c r="I254" s="141"/>
    </row>
    <row r="255" spans="1:9" ht="11.25">
      <c r="A255" s="202"/>
      <c r="B255" s="202"/>
      <c r="C255" s="202"/>
      <c r="D255" s="225"/>
      <c r="E255" s="225"/>
      <c r="F255" s="202"/>
      <c r="G255" s="203"/>
      <c r="H255" s="186"/>
      <c r="I255" s="141"/>
    </row>
    <row r="256" spans="1:9" ht="11.25">
      <c r="A256" s="202"/>
      <c r="B256" s="202"/>
      <c r="C256" s="202"/>
      <c r="D256" s="225"/>
      <c r="E256" s="225"/>
      <c r="F256" s="202"/>
      <c r="G256" s="203"/>
      <c r="H256" s="186"/>
      <c r="I256" s="141"/>
    </row>
    <row r="257" spans="1:9" ht="11.25">
      <c r="A257" s="202"/>
      <c r="B257" s="202"/>
      <c r="C257" s="202"/>
      <c r="D257" s="225"/>
      <c r="E257" s="225"/>
      <c r="F257" s="202"/>
      <c r="G257" s="203"/>
      <c r="H257" s="186"/>
      <c r="I257" s="141"/>
    </row>
    <row r="258" spans="1:9" ht="11.25">
      <c r="A258" s="202"/>
      <c r="B258" s="202"/>
      <c r="C258" s="202"/>
      <c r="D258" s="225"/>
      <c r="E258" s="225"/>
      <c r="F258" s="202"/>
      <c r="G258" s="203"/>
      <c r="H258" s="186"/>
      <c r="I258" s="141"/>
    </row>
    <row r="259" spans="1:9" ht="11.25">
      <c r="A259" s="202"/>
      <c r="B259" s="202"/>
      <c r="C259" s="202"/>
      <c r="D259" s="225"/>
      <c r="E259" s="225"/>
      <c r="F259" s="202"/>
      <c r="G259" s="203"/>
      <c r="H259" s="186"/>
      <c r="I259" s="141"/>
    </row>
    <row r="260" spans="1:9" ht="11.25">
      <c r="A260" s="202"/>
      <c r="B260" s="202"/>
      <c r="C260" s="202"/>
      <c r="D260" s="225"/>
      <c r="E260" s="225"/>
      <c r="F260" s="202"/>
      <c r="G260" s="203"/>
      <c r="H260" s="186"/>
      <c r="I260" s="141"/>
    </row>
    <row r="261" spans="1:9" ht="11.25">
      <c r="A261" s="202"/>
      <c r="B261" s="202"/>
      <c r="C261" s="202"/>
      <c r="D261" s="225"/>
      <c r="E261" s="225"/>
      <c r="F261" s="202"/>
      <c r="G261" s="203"/>
      <c r="H261" s="186"/>
      <c r="I261" s="141"/>
    </row>
    <row r="262" spans="1:9" ht="11.25">
      <c r="A262" s="202"/>
      <c r="B262" s="202"/>
      <c r="C262" s="202"/>
      <c r="D262" s="225"/>
      <c r="E262" s="225"/>
      <c r="F262" s="202"/>
      <c r="G262" s="203"/>
      <c r="H262" s="186"/>
      <c r="I262" s="141"/>
    </row>
    <row r="263" spans="1:9" ht="11.25">
      <c r="A263" s="202"/>
      <c r="B263" s="202"/>
      <c r="C263" s="202"/>
      <c r="D263" s="225"/>
      <c r="E263" s="225"/>
      <c r="F263" s="202"/>
      <c r="G263" s="203"/>
      <c r="H263" s="186"/>
      <c r="I263" s="141"/>
    </row>
    <row r="264" spans="1:9" ht="11.25">
      <c r="A264" s="202"/>
      <c r="B264" s="202"/>
      <c r="C264" s="202"/>
      <c r="D264" s="225"/>
      <c r="E264" s="225"/>
      <c r="F264" s="202"/>
      <c r="G264" s="203"/>
      <c r="H264" s="186"/>
      <c r="I264" s="141"/>
    </row>
    <row r="265" spans="1:9" ht="11.25">
      <c r="A265" s="202"/>
      <c r="B265" s="202"/>
      <c r="C265" s="202"/>
      <c r="D265" s="225"/>
      <c r="E265" s="225"/>
      <c r="F265" s="202"/>
      <c r="G265" s="203"/>
      <c r="H265" s="186"/>
      <c r="I265" s="141"/>
    </row>
    <row r="266" spans="1:9" ht="11.25">
      <c r="A266" s="202"/>
      <c r="B266" s="202"/>
      <c r="C266" s="202"/>
      <c r="D266" s="225"/>
      <c r="E266" s="225"/>
      <c r="F266" s="202"/>
      <c r="G266" s="203"/>
      <c r="H266" s="186"/>
      <c r="I266" s="141"/>
    </row>
    <row r="267" spans="1:9" ht="11.25">
      <c r="A267" s="202"/>
      <c r="B267" s="202"/>
      <c r="C267" s="202"/>
      <c r="D267" s="225"/>
      <c r="E267" s="225"/>
      <c r="F267" s="202"/>
      <c r="G267" s="203"/>
      <c r="H267" s="186"/>
      <c r="I267" s="141"/>
    </row>
    <row r="268" spans="1:9" ht="11.25">
      <c r="A268" s="202"/>
      <c r="B268" s="202"/>
      <c r="C268" s="202"/>
      <c r="D268" s="225"/>
      <c r="E268" s="225"/>
      <c r="F268" s="202"/>
      <c r="G268" s="203"/>
      <c r="H268" s="186"/>
      <c r="I268" s="141"/>
    </row>
    <row r="269" spans="1:9" ht="11.25">
      <c r="A269" s="202"/>
      <c r="B269" s="202"/>
      <c r="C269" s="202"/>
      <c r="D269" s="225"/>
      <c r="E269" s="225"/>
      <c r="F269" s="202"/>
      <c r="G269" s="203"/>
      <c r="H269" s="186"/>
      <c r="I269" s="141"/>
    </row>
    <row r="270" spans="1:9" ht="11.25">
      <c r="A270" s="202"/>
      <c r="B270" s="202"/>
      <c r="C270" s="202"/>
      <c r="D270" s="225"/>
      <c r="E270" s="225"/>
      <c r="F270" s="202"/>
      <c r="G270" s="203"/>
      <c r="H270" s="186"/>
      <c r="I270" s="141"/>
    </row>
    <row r="271" spans="1:9" ht="11.25">
      <c r="A271" s="202"/>
      <c r="B271" s="202"/>
      <c r="C271" s="202"/>
      <c r="D271" s="225"/>
      <c r="E271" s="225"/>
      <c r="F271" s="202"/>
      <c r="G271" s="203"/>
      <c r="H271" s="186"/>
      <c r="I271" s="141"/>
    </row>
    <row r="272" spans="1:9" ht="11.25">
      <c r="A272" s="202"/>
      <c r="B272" s="202"/>
      <c r="C272" s="202"/>
      <c r="D272" s="225"/>
      <c r="E272" s="225"/>
      <c r="F272" s="202"/>
      <c r="G272" s="203"/>
      <c r="H272" s="186"/>
      <c r="I272" s="141"/>
    </row>
    <row r="273" spans="1:9" ht="11.25">
      <c r="A273" s="202"/>
      <c r="B273" s="202"/>
      <c r="C273" s="202"/>
      <c r="D273" s="225"/>
      <c r="E273" s="225"/>
      <c r="F273" s="202"/>
      <c r="G273" s="203"/>
      <c r="H273" s="186"/>
      <c r="I273" s="141"/>
    </row>
    <row r="274" spans="1:9" ht="11.25">
      <c r="A274" s="202"/>
      <c r="B274" s="202"/>
      <c r="C274" s="202"/>
      <c r="D274" s="225"/>
      <c r="E274" s="225"/>
      <c r="F274" s="202"/>
      <c r="G274" s="203"/>
      <c r="H274" s="186"/>
      <c r="I274" s="141"/>
    </row>
    <row r="275" spans="1:9" ht="11.25">
      <c r="A275" s="202"/>
      <c r="B275" s="202"/>
      <c r="C275" s="202"/>
      <c r="D275" s="225"/>
      <c r="E275" s="225"/>
      <c r="F275" s="202"/>
      <c r="G275" s="203"/>
      <c r="H275" s="186"/>
      <c r="I275" s="141"/>
    </row>
  </sheetData>
  <printOptions/>
  <pageMargins left="0.75" right="0.75" top="1" bottom="1" header="0.4921259845" footer="0.4921259845"/>
  <pageSetup orientation="portrait" paperSize="9" r:id="rId2"/>
  <ignoredErrors>
    <ignoredError sqref="B2:B18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3"/>
  <dimension ref="A1:F1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9.00390625" style="5" customWidth="1"/>
    <col min="7" max="16384" width="11.421875" style="5" customWidth="1"/>
  </cols>
  <sheetData>
    <row r="1" spans="1:6" s="3" customFormat="1" ht="68.25" thickBot="1">
      <c r="A1" s="490" t="s">
        <v>296</v>
      </c>
      <c r="B1" s="490" t="s">
        <v>3337</v>
      </c>
      <c r="C1" s="490" t="s">
        <v>2412</v>
      </c>
      <c r="D1" s="491" t="s">
        <v>3339</v>
      </c>
      <c r="E1" s="15" t="s">
        <v>293</v>
      </c>
      <c r="F1" s="15" t="s">
        <v>294</v>
      </c>
    </row>
    <row r="2" spans="1:6" ht="12" thickTop="1">
      <c r="A2" s="486">
        <v>1</v>
      </c>
      <c r="B2" s="486" t="s">
        <v>1564</v>
      </c>
      <c r="C2" s="486" t="s">
        <v>4721</v>
      </c>
      <c r="D2" s="487">
        <v>162379</v>
      </c>
      <c r="E2" s="8">
        <f>D2</f>
        <v>162379</v>
      </c>
      <c r="F2" s="9">
        <f>E2/D$14</f>
        <v>0.1923106075858818</v>
      </c>
    </row>
    <row r="3" spans="1:6" ht="11.25">
      <c r="A3" s="488">
        <f>A2+1</f>
        <v>2</v>
      </c>
      <c r="B3" s="488" t="s">
        <v>1565</v>
      </c>
      <c r="C3" s="486" t="s">
        <v>4721</v>
      </c>
      <c r="D3" s="489">
        <v>129388</v>
      </c>
      <c r="E3" s="10">
        <f>D3+E2</f>
        <v>291767</v>
      </c>
      <c r="F3" s="11">
        <f aca="true" t="shared" si="0" ref="F3:F13">E3/D$14</f>
        <v>0.3455489259295228</v>
      </c>
    </row>
    <row r="4" spans="1:6" ht="11.25">
      <c r="A4" s="488">
        <f aca="true" t="shared" si="1" ref="A4:A13">A3+1</f>
        <v>3</v>
      </c>
      <c r="B4" s="488" t="s">
        <v>1566</v>
      </c>
      <c r="C4" s="486" t="s">
        <v>4721</v>
      </c>
      <c r="D4" s="489">
        <v>118521</v>
      </c>
      <c r="E4" s="10">
        <f aca="true" t="shared" si="2" ref="E4:E13">D4+E3</f>
        <v>410288</v>
      </c>
      <c r="F4" s="11">
        <f t="shared" si="0"/>
        <v>0.48591711098846696</v>
      </c>
    </row>
    <row r="5" spans="1:6" ht="11.25">
      <c r="A5" s="488">
        <f t="shared" si="1"/>
        <v>4</v>
      </c>
      <c r="B5" s="488" t="s">
        <v>1569</v>
      </c>
      <c r="C5" s="486" t="s">
        <v>4721</v>
      </c>
      <c r="D5" s="489">
        <v>114948</v>
      </c>
      <c r="E5" s="10">
        <f t="shared" si="2"/>
        <v>525236</v>
      </c>
      <c r="F5" s="11">
        <f t="shared" si="0"/>
        <v>0.6220536786528936</v>
      </c>
    </row>
    <row r="6" spans="1:6" ht="11.25">
      <c r="A6" s="488">
        <f t="shared" si="1"/>
        <v>5</v>
      </c>
      <c r="B6" s="488" t="s">
        <v>1567</v>
      </c>
      <c r="C6" s="486" t="s">
        <v>4721</v>
      </c>
      <c r="D6" s="489">
        <v>110634</v>
      </c>
      <c r="E6" s="10">
        <f t="shared" si="2"/>
        <v>635870</v>
      </c>
      <c r="F6" s="11">
        <f t="shared" si="0"/>
        <v>0.7530810390853169</v>
      </c>
    </row>
    <row r="7" spans="1:6" ht="11.25">
      <c r="A7" s="488">
        <f t="shared" si="1"/>
        <v>6</v>
      </c>
      <c r="B7" s="488" t="s">
        <v>1568</v>
      </c>
      <c r="C7" s="486" t="s">
        <v>4721</v>
      </c>
      <c r="D7" s="489">
        <v>97796</v>
      </c>
      <c r="E7" s="10">
        <f t="shared" si="2"/>
        <v>733666</v>
      </c>
      <c r="F7" s="11">
        <f t="shared" si="0"/>
        <v>0.8689039483252364</v>
      </c>
    </row>
    <row r="8" spans="1:6" ht="11.25">
      <c r="A8" s="488">
        <f t="shared" si="1"/>
        <v>7</v>
      </c>
      <c r="B8" s="488" t="s">
        <v>1570</v>
      </c>
      <c r="C8" s="486" t="s">
        <v>4721</v>
      </c>
      <c r="D8" s="489">
        <v>91217</v>
      </c>
      <c r="E8" s="10">
        <f t="shared" si="2"/>
        <v>824883</v>
      </c>
      <c r="F8" s="11">
        <f t="shared" si="0"/>
        <v>0.976935138886586</v>
      </c>
    </row>
    <row r="9" spans="1:6" ht="11.25">
      <c r="A9" s="488">
        <f t="shared" si="1"/>
        <v>8</v>
      </c>
      <c r="B9" s="488" t="s">
        <v>1571</v>
      </c>
      <c r="C9" s="486" t="s">
        <v>4721</v>
      </c>
      <c r="D9" s="489">
        <v>18703</v>
      </c>
      <c r="E9" s="10">
        <f t="shared" si="2"/>
        <v>843586</v>
      </c>
      <c r="F9" s="11">
        <f t="shared" si="0"/>
        <v>0.9990856958778148</v>
      </c>
    </row>
    <row r="10" spans="1:6" ht="11.25">
      <c r="A10" s="488">
        <f t="shared" si="1"/>
        <v>9</v>
      </c>
      <c r="B10" s="488" t="s">
        <v>1572</v>
      </c>
      <c r="C10" s="486" t="s">
        <v>4721</v>
      </c>
      <c r="D10" s="489">
        <v>581</v>
      </c>
      <c r="E10" s="10">
        <f t="shared" si="2"/>
        <v>844167</v>
      </c>
      <c r="F10" s="11">
        <f t="shared" si="0"/>
        <v>0.9997737926329827</v>
      </c>
    </row>
    <row r="11" spans="1:6" ht="11.25">
      <c r="A11" s="488">
        <f t="shared" si="1"/>
        <v>10</v>
      </c>
      <c r="B11" s="488" t="s">
        <v>1573</v>
      </c>
      <c r="C11" s="486" t="s">
        <v>4721</v>
      </c>
      <c r="D11" s="489">
        <v>155</v>
      </c>
      <c r="E11" s="10">
        <f t="shared" si="2"/>
        <v>844322</v>
      </c>
      <c r="F11" s="11">
        <f t="shared" si="0"/>
        <v>0.9999573640564784</v>
      </c>
    </row>
    <row r="12" spans="1:6" ht="11.25">
      <c r="A12" s="494">
        <f t="shared" si="1"/>
        <v>11</v>
      </c>
      <c r="B12" s="494" t="s">
        <v>1575</v>
      </c>
      <c r="C12" s="486" t="s">
        <v>4721</v>
      </c>
      <c r="D12" s="495">
        <v>20</v>
      </c>
      <c r="E12" s="59">
        <f t="shared" si="2"/>
        <v>844342</v>
      </c>
      <c r="F12" s="60">
        <f t="shared" si="0"/>
        <v>0.9999810506917682</v>
      </c>
    </row>
    <row r="13" spans="1:6" ht="12" thickBot="1">
      <c r="A13" s="492">
        <f t="shared" si="1"/>
        <v>12</v>
      </c>
      <c r="B13" s="492" t="s">
        <v>1574</v>
      </c>
      <c r="C13" s="492" t="s">
        <v>4721</v>
      </c>
      <c r="D13" s="493">
        <v>16</v>
      </c>
      <c r="E13" s="13">
        <f t="shared" si="2"/>
        <v>844358</v>
      </c>
      <c r="F13" s="14">
        <f t="shared" si="0"/>
        <v>1</v>
      </c>
    </row>
    <row r="14" spans="1:6" ht="12" thickTop="1">
      <c r="A14" s="61"/>
      <c r="B14" s="61"/>
      <c r="C14" s="61" t="s">
        <v>295</v>
      </c>
      <c r="D14" s="8">
        <f>SUM(D2:D13)</f>
        <v>844358</v>
      </c>
      <c r="E14" s="61"/>
      <c r="F14" s="6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"/>
  <dimension ref="A1:G4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2.4218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68.25" thickBot="1">
      <c r="A1" s="20" t="s">
        <v>296</v>
      </c>
      <c r="B1" s="20" t="s">
        <v>3337</v>
      </c>
      <c r="C1" s="20" t="s">
        <v>3338</v>
      </c>
      <c r="D1" s="21" t="s">
        <v>297</v>
      </c>
      <c r="E1" s="483" t="s">
        <v>3416</v>
      </c>
      <c r="F1" s="15" t="s">
        <v>294</v>
      </c>
    </row>
    <row r="2" spans="1:7" ht="12" thickTop="1">
      <c r="A2" s="16">
        <v>1</v>
      </c>
      <c r="B2" s="16" t="s">
        <v>3351</v>
      </c>
      <c r="C2" s="16" t="s">
        <v>4721</v>
      </c>
      <c r="D2" s="17">
        <v>7558</v>
      </c>
      <c r="E2" s="17">
        <f>D2</f>
        <v>7558</v>
      </c>
      <c r="F2" s="9">
        <f>E2/D$41</f>
        <v>0.08413201981410363</v>
      </c>
      <c r="G2" s="141"/>
    </row>
    <row r="3" spans="1:7" ht="11.25">
      <c r="A3" s="18">
        <f>A2+1</f>
        <v>2</v>
      </c>
      <c r="B3" s="18" t="s">
        <v>3341</v>
      </c>
      <c r="C3" s="18" t="s">
        <v>4721</v>
      </c>
      <c r="D3" s="19">
        <v>6271</v>
      </c>
      <c r="E3" s="19">
        <f>D3+E2</f>
        <v>13829</v>
      </c>
      <c r="F3" s="11">
        <f aca="true" t="shared" si="0" ref="F3:F40">E3/D$41</f>
        <v>0.15393777480937273</v>
      </c>
      <c r="G3" s="141"/>
    </row>
    <row r="4" spans="1:7" ht="11.25">
      <c r="A4" s="18">
        <f aca="true" t="shared" si="1" ref="A4:A40">A3+1</f>
        <v>3</v>
      </c>
      <c r="B4" s="18" t="s">
        <v>3340</v>
      </c>
      <c r="C4" s="18" t="s">
        <v>4721</v>
      </c>
      <c r="D4" s="19">
        <v>6191</v>
      </c>
      <c r="E4" s="19">
        <f aca="true" t="shared" si="2" ref="E4:E40">D4+E3</f>
        <v>20020</v>
      </c>
      <c r="F4" s="11">
        <f t="shared" si="0"/>
        <v>0.22285300829298157</v>
      </c>
      <c r="G4" s="141"/>
    </row>
    <row r="5" spans="1:7" ht="11.25">
      <c r="A5" s="18">
        <f t="shared" si="1"/>
        <v>4</v>
      </c>
      <c r="B5" s="18" t="s">
        <v>3346</v>
      </c>
      <c r="C5" s="18" t="s">
        <v>4721</v>
      </c>
      <c r="D5" s="19">
        <v>6013</v>
      </c>
      <c r="E5" s="19">
        <f t="shared" si="2"/>
        <v>26033</v>
      </c>
      <c r="F5" s="11">
        <f t="shared" si="0"/>
        <v>0.2897868314131463</v>
      </c>
      <c r="G5" s="141"/>
    </row>
    <row r="6" spans="1:7" ht="11.25">
      <c r="A6" s="18">
        <f t="shared" si="1"/>
        <v>5</v>
      </c>
      <c r="B6" s="18" t="s">
        <v>3343</v>
      </c>
      <c r="C6" s="18" t="s">
        <v>4721</v>
      </c>
      <c r="D6" s="19">
        <v>5937</v>
      </c>
      <c r="E6" s="19">
        <f t="shared" si="2"/>
        <v>31970</v>
      </c>
      <c r="F6" s="11">
        <f t="shared" si="0"/>
        <v>0.3558746590972338</v>
      </c>
      <c r="G6" s="141"/>
    </row>
    <row r="7" spans="1:7" ht="11.25">
      <c r="A7" s="18">
        <f t="shared" si="1"/>
        <v>6</v>
      </c>
      <c r="B7" s="18" t="s">
        <v>3342</v>
      </c>
      <c r="C7" s="18" t="s">
        <v>4721</v>
      </c>
      <c r="D7" s="19">
        <v>5568</v>
      </c>
      <c r="E7" s="19">
        <f t="shared" si="2"/>
        <v>37538</v>
      </c>
      <c r="F7" s="11">
        <f t="shared" si="0"/>
        <v>0.41785495630878833</v>
      </c>
      <c r="G7" s="141"/>
    </row>
    <row r="8" spans="1:7" ht="11.25">
      <c r="A8" s="18">
        <f t="shared" si="1"/>
        <v>7</v>
      </c>
      <c r="B8" s="18" t="s">
        <v>3345</v>
      </c>
      <c r="C8" s="18" t="s">
        <v>4721</v>
      </c>
      <c r="D8" s="19">
        <v>5166</v>
      </c>
      <c r="E8" s="19">
        <f t="shared" si="2"/>
        <v>42704</v>
      </c>
      <c r="F8" s="11">
        <f t="shared" si="0"/>
        <v>0.47536038292425004</v>
      </c>
      <c r="G8" s="141"/>
    </row>
    <row r="9" spans="1:7" ht="11.25">
      <c r="A9" s="18">
        <f t="shared" si="1"/>
        <v>8</v>
      </c>
      <c r="B9" s="18" t="s">
        <v>3344</v>
      </c>
      <c r="C9" s="18" t="s">
        <v>4721</v>
      </c>
      <c r="D9" s="19">
        <v>5151</v>
      </c>
      <c r="E9" s="19">
        <f t="shared" si="2"/>
        <v>47855</v>
      </c>
      <c r="F9" s="11">
        <f t="shared" si="0"/>
        <v>0.5326988367562754</v>
      </c>
      <c r="G9" s="141"/>
    </row>
    <row r="10" spans="1:7" ht="11.25">
      <c r="A10" s="18">
        <f t="shared" si="1"/>
        <v>9</v>
      </c>
      <c r="B10" s="18" t="s">
        <v>3348</v>
      </c>
      <c r="C10" s="18" t="s">
        <v>4721</v>
      </c>
      <c r="D10" s="19">
        <v>4837</v>
      </c>
      <c r="E10" s="19">
        <f t="shared" si="2"/>
        <v>52692</v>
      </c>
      <c r="F10" s="11">
        <f t="shared" si="0"/>
        <v>0.5865419936550342</v>
      </c>
      <c r="G10" s="141"/>
    </row>
    <row r="11" spans="1:7" ht="11.25">
      <c r="A11" s="18">
        <f t="shared" si="1"/>
        <v>10</v>
      </c>
      <c r="B11" s="18" t="s">
        <v>3353</v>
      </c>
      <c r="C11" s="18" t="s">
        <v>4721</v>
      </c>
      <c r="D11" s="19">
        <v>4556</v>
      </c>
      <c r="E11" s="19">
        <f t="shared" si="2"/>
        <v>57248</v>
      </c>
      <c r="F11" s="11">
        <f t="shared" si="0"/>
        <v>0.6372571937440864</v>
      </c>
      <c r="G11" s="141"/>
    </row>
    <row r="12" spans="1:7" ht="11.25">
      <c r="A12" s="18">
        <f t="shared" si="1"/>
        <v>11</v>
      </c>
      <c r="B12" s="18" t="s">
        <v>3349</v>
      </c>
      <c r="C12" s="18" t="s">
        <v>4721</v>
      </c>
      <c r="D12" s="19">
        <v>4410</v>
      </c>
      <c r="E12" s="19">
        <f t="shared" si="2"/>
        <v>61658</v>
      </c>
      <c r="F12" s="11">
        <f t="shared" si="0"/>
        <v>0.6863471920743586</v>
      </c>
      <c r="G12" s="141"/>
    </row>
    <row r="13" spans="1:7" ht="11.25">
      <c r="A13" s="18">
        <f t="shared" si="1"/>
        <v>12</v>
      </c>
      <c r="B13" s="18" t="s">
        <v>3350</v>
      </c>
      <c r="C13" s="18" t="s">
        <v>4721</v>
      </c>
      <c r="D13" s="19">
        <v>4143</v>
      </c>
      <c r="E13" s="19">
        <f t="shared" si="2"/>
        <v>65801</v>
      </c>
      <c r="F13" s="11">
        <f t="shared" si="0"/>
        <v>0.7324650748594645</v>
      </c>
      <c r="G13" s="141"/>
    </row>
    <row r="14" spans="1:7" ht="11.25">
      <c r="A14" s="18">
        <f t="shared" si="1"/>
        <v>13</v>
      </c>
      <c r="B14" s="18" t="s">
        <v>3356</v>
      </c>
      <c r="C14" s="18" t="s">
        <v>4721</v>
      </c>
      <c r="D14" s="19">
        <v>3912</v>
      </c>
      <c r="E14" s="19">
        <f t="shared" si="2"/>
        <v>69713</v>
      </c>
      <c r="F14" s="11">
        <f t="shared" si="0"/>
        <v>0.7760115767796516</v>
      </c>
      <c r="G14" s="141"/>
    </row>
    <row r="15" spans="1:7" ht="11.25">
      <c r="A15" s="18">
        <f t="shared" si="1"/>
        <v>14</v>
      </c>
      <c r="B15" s="18" t="s">
        <v>3347</v>
      </c>
      <c r="C15" s="18" t="s">
        <v>4721</v>
      </c>
      <c r="D15" s="19">
        <v>3777</v>
      </c>
      <c r="E15" s="19">
        <f t="shared" si="2"/>
        <v>73490</v>
      </c>
      <c r="F15" s="11">
        <f t="shared" si="0"/>
        <v>0.8180553236489119</v>
      </c>
      <c r="G15" s="141"/>
    </row>
    <row r="16" spans="1:7" ht="11.25">
      <c r="A16" s="18">
        <f t="shared" si="1"/>
        <v>15</v>
      </c>
      <c r="B16" s="18" t="s">
        <v>3358</v>
      </c>
      <c r="C16" s="18" t="s">
        <v>4721</v>
      </c>
      <c r="D16" s="19">
        <v>3042</v>
      </c>
      <c r="E16" s="19">
        <f t="shared" si="2"/>
        <v>76532</v>
      </c>
      <c r="F16" s="11">
        <f t="shared" si="0"/>
        <v>0.8519174041297936</v>
      </c>
      <c r="G16" s="141"/>
    </row>
    <row r="17" spans="1:7" ht="11.25">
      <c r="A17" s="18">
        <f t="shared" si="1"/>
        <v>16</v>
      </c>
      <c r="B17" s="18" t="s">
        <v>3352</v>
      </c>
      <c r="C17" s="18" t="s">
        <v>4721</v>
      </c>
      <c r="D17" s="19">
        <v>2256</v>
      </c>
      <c r="E17" s="19">
        <f t="shared" si="2"/>
        <v>78788</v>
      </c>
      <c r="F17" s="11">
        <f t="shared" si="0"/>
        <v>0.877030110758613</v>
      </c>
      <c r="G17" s="141"/>
    </row>
    <row r="18" spans="1:7" ht="11.25">
      <c r="A18" s="18">
        <f t="shared" si="1"/>
        <v>17</v>
      </c>
      <c r="B18" s="18" t="s">
        <v>3355</v>
      </c>
      <c r="C18" s="18" t="s">
        <v>4721</v>
      </c>
      <c r="D18" s="19">
        <v>1826</v>
      </c>
      <c r="E18" s="19">
        <f t="shared" si="2"/>
        <v>80614</v>
      </c>
      <c r="F18" s="11">
        <f t="shared" si="0"/>
        <v>0.8973562642622586</v>
      </c>
      <c r="G18" s="141"/>
    </row>
    <row r="19" spans="1:7" ht="11.25">
      <c r="A19" s="18">
        <f t="shared" si="1"/>
        <v>18</v>
      </c>
      <c r="B19" s="18" t="s">
        <v>3359</v>
      </c>
      <c r="C19" s="18" t="s">
        <v>4721</v>
      </c>
      <c r="D19" s="19">
        <v>1702</v>
      </c>
      <c r="E19" s="19">
        <f t="shared" si="2"/>
        <v>82316</v>
      </c>
      <c r="F19" s="11">
        <f t="shared" si="0"/>
        <v>0.9163021094228307</v>
      </c>
      <c r="G19" s="141"/>
    </row>
    <row r="20" spans="1:7" ht="11.25">
      <c r="A20" s="18">
        <f t="shared" si="1"/>
        <v>19</v>
      </c>
      <c r="B20" s="18" t="s">
        <v>3360</v>
      </c>
      <c r="C20" s="18" t="s">
        <v>4721</v>
      </c>
      <c r="D20" s="19">
        <v>1578</v>
      </c>
      <c r="E20" s="19">
        <f t="shared" si="2"/>
        <v>83894</v>
      </c>
      <c r="F20" s="11">
        <f t="shared" si="0"/>
        <v>0.9338676462403295</v>
      </c>
      <c r="G20" s="141"/>
    </row>
    <row r="21" spans="1:7" ht="11.25">
      <c r="A21" s="18">
        <f t="shared" si="1"/>
        <v>20</v>
      </c>
      <c r="B21" s="18" t="s">
        <v>3365</v>
      </c>
      <c r="C21" s="18" t="s">
        <v>4721</v>
      </c>
      <c r="D21" s="19">
        <v>1245</v>
      </c>
      <c r="E21" s="19">
        <f t="shared" si="2"/>
        <v>85139</v>
      </c>
      <c r="F21" s="11">
        <f t="shared" si="0"/>
        <v>0.9477263872655424</v>
      </c>
      <c r="G21" s="141"/>
    </row>
    <row r="22" spans="1:7" ht="11.25">
      <c r="A22" s="18">
        <f t="shared" si="1"/>
        <v>21</v>
      </c>
      <c r="B22" s="18" t="s">
        <v>3362</v>
      </c>
      <c r="C22" s="18" t="s">
        <v>4721</v>
      </c>
      <c r="D22" s="19">
        <v>963</v>
      </c>
      <c r="E22" s="19">
        <f t="shared" si="2"/>
        <v>86102</v>
      </c>
      <c r="F22" s="11">
        <f t="shared" si="0"/>
        <v>0.9584460399621528</v>
      </c>
      <c r="G22" s="141"/>
    </row>
    <row r="23" spans="1:7" ht="11.25">
      <c r="A23" s="18">
        <f t="shared" si="1"/>
        <v>22</v>
      </c>
      <c r="B23" s="18" t="s">
        <v>3354</v>
      </c>
      <c r="C23" s="18" t="s">
        <v>4721</v>
      </c>
      <c r="D23" s="19">
        <v>899</v>
      </c>
      <c r="E23" s="19">
        <f t="shared" si="2"/>
        <v>87001</v>
      </c>
      <c r="F23" s="11">
        <f t="shared" si="0"/>
        <v>0.968453275449435</v>
      </c>
      <c r="G23" s="141"/>
    </row>
    <row r="24" spans="1:7" ht="11.25">
      <c r="A24" s="18">
        <f t="shared" si="1"/>
        <v>23</v>
      </c>
      <c r="B24" s="18" t="s">
        <v>3363</v>
      </c>
      <c r="C24" s="18" t="s">
        <v>4721</v>
      </c>
      <c r="D24" s="19">
        <v>791</v>
      </c>
      <c r="E24" s="19">
        <f t="shared" si="2"/>
        <v>87792</v>
      </c>
      <c r="F24" s="11">
        <f t="shared" si="0"/>
        <v>0.9772583068959759</v>
      </c>
      <c r="G24" s="141"/>
    </row>
    <row r="25" spans="1:7" ht="11.25">
      <c r="A25" s="18">
        <f t="shared" si="1"/>
        <v>24</v>
      </c>
      <c r="B25" s="18" t="s">
        <v>3357</v>
      </c>
      <c r="C25" s="18" t="s">
        <v>4721</v>
      </c>
      <c r="D25" s="19">
        <v>719</v>
      </c>
      <c r="E25" s="19">
        <f t="shared" si="2"/>
        <v>88511</v>
      </c>
      <c r="F25" s="11">
        <f t="shared" si="0"/>
        <v>0.9852618689820226</v>
      </c>
      <c r="G25" s="141"/>
    </row>
    <row r="26" spans="1:7" ht="11.25">
      <c r="A26" s="18">
        <f t="shared" si="1"/>
        <v>25</v>
      </c>
      <c r="B26" s="18" t="s">
        <v>3361</v>
      </c>
      <c r="C26" s="18" t="s">
        <v>4721</v>
      </c>
      <c r="D26" s="19">
        <v>534</v>
      </c>
      <c r="E26" s="19">
        <f t="shared" si="2"/>
        <v>89045</v>
      </c>
      <c r="F26" s="11">
        <f t="shared" si="0"/>
        <v>0.9912061000723549</v>
      </c>
      <c r="G26" s="141"/>
    </row>
    <row r="27" spans="1:7" ht="11.25">
      <c r="A27" s="18">
        <f t="shared" si="1"/>
        <v>26</v>
      </c>
      <c r="B27" s="18" t="s">
        <v>3367</v>
      </c>
      <c r="C27" s="18" t="s">
        <v>4721</v>
      </c>
      <c r="D27" s="19">
        <v>270</v>
      </c>
      <c r="E27" s="19">
        <f t="shared" si="2"/>
        <v>89315</v>
      </c>
      <c r="F27" s="11">
        <f t="shared" si="0"/>
        <v>0.9942116101742082</v>
      </c>
      <c r="G27" s="141"/>
    </row>
    <row r="28" spans="1:7" ht="11.25">
      <c r="A28" s="18">
        <f t="shared" si="1"/>
        <v>27</v>
      </c>
      <c r="B28" s="18" t="s">
        <v>3371</v>
      </c>
      <c r="C28" s="18" t="s">
        <v>4721</v>
      </c>
      <c r="D28" s="19">
        <v>102</v>
      </c>
      <c r="E28" s="19">
        <f t="shared" si="2"/>
        <v>89417</v>
      </c>
      <c r="F28" s="11">
        <f t="shared" si="0"/>
        <v>0.9953470251015751</v>
      </c>
      <c r="G28" s="141"/>
    </row>
    <row r="29" spans="1:7" ht="11.25">
      <c r="A29" s="18">
        <f t="shared" si="1"/>
        <v>28</v>
      </c>
      <c r="B29" s="18" t="s">
        <v>278</v>
      </c>
      <c r="C29" s="18" t="s">
        <v>4721</v>
      </c>
      <c r="D29" s="19">
        <v>98</v>
      </c>
      <c r="E29" s="19">
        <f t="shared" si="2"/>
        <v>89515</v>
      </c>
      <c r="F29" s="11">
        <f t="shared" si="0"/>
        <v>0.9964379139533589</v>
      </c>
      <c r="G29" s="141"/>
    </row>
    <row r="30" spans="1:7" ht="11.25">
      <c r="A30" s="18">
        <f t="shared" si="1"/>
        <v>29</v>
      </c>
      <c r="B30" s="18" t="s">
        <v>272</v>
      </c>
      <c r="C30" s="18" t="s">
        <v>4721</v>
      </c>
      <c r="D30" s="19">
        <v>97</v>
      </c>
      <c r="E30" s="19">
        <f t="shared" si="2"/>
        <v>89612</v>
      </c>
      <c r="F30" s="11">
        <f t="shared" si="0"/>
        <v>0.997517671286247</v>
      </c>
      <c r="G30" s="141"/>
    </row>
    <row r="31" spans="1:7" ht="11.25">
      <c r="A31" s="18">
        <f t="shared" si="1"/>
        <v>30</v>
      </c>
      <c r="B31" s="18" t="s">
        <v>282</v>
      </c>
      <c r="C31" s="18" t="s">
        <v>4721</v>
      </c>
      <c r="D31" s="19">
        <v>48</v>
      </c>
      <c r="E31" s="19">
        <f t="shared" si="2"/>
        <v>89660</v>
      </c>
      <c r="F31" s="11">
        <f t="shared" si="0"/>
        <v>0.9980519841932431</v>
      </c>
      <c r="G31" s="141"/>
    </row>
    <row r="32" spans="1:7" ht="11.25">
      <c r="A32" s="18">
        <f t="shared" si="1"/>
        <v>31</v>
      </c>
      <c r="B32" s="18" t="s">
        <v>3374</v>
      </c>
      <c r="C32" s="18" t="s">
        <v>4721</v>
      </c>
      <c r="D32" s="19">
        <v>34</v>
      </c>
      <c r="E32" s="19">
        <f t="shared" si="2"/>
        <v>89694</v>
      </c>
      <c r="F32" s="11">
        <f t="shared" si="0"/>
        <v>0.9984304558356988</v>
      </c>
      <c r="G32" s="141"/>
    </row>
    <row r="33" spans="1:7" ht="11.25">
      <c r="A33" s="18">
        <f t="shared" si="1"/>
        <v>32</v>
      </c>
      <c r="B33" s="18" t="s">
        <v>292</v>
      </c>
      <c r="C33" s="18" t="s">
        <v>4721</v>
      </c>
      <c r="D33" s="19">
        <v>30</v>
      </c>
      <c r="E33" s="19">
        <f t="shared" si="2"/>
        <v>89724</v>
      </c>
      <c r="F33" s="11">
        <f t="shared" si="0"/>
        <v>0.9987644014025714</v>
      </c>
      <c r="G33" s="141"/>
    </row>
    <row r="34" spans="1:7" ht="11.25">
      <c r="A34" s="18">
        <f t="shared" si="1"/>
        <v>33</v>
      </c>
      <c r="B34" s="18" t="s">
        <v>279</v>
      </c>
      <c r="C34" s="18" t="s">
        <v>4721</v>
      </c>
      <c r="D34" s="19">
        <v>20</v>
      </c>
      <c r="E34" s="19">
        <f t="shared" si="2"/>
        <v>89744</v>
      </c>
      <c r="F34" s="11">
        <f t="shared" si="0"/>
        <v>0.9989870317804864</v>
      </c>
      <c r="G34" s="141"/>
    </row>
    <row r="35" spans="1:7" ht="11.25">
      <c r="A35" s="18">
        <f t="shared" si="1"/>
        <v>34</v>
      </c>
      <c r="B35" s="18" t="s">
        <v>3373</v>
      </c>
      <c r="C35" s="18" t="s">
        <v>4721</v>
      </c>
      <c r="D35" s="19">
        <v>20</v>
      </c>
      <c r="E35" s="19">
        <f t="shared" si="2"/>
        <v>89764</v>
      </c>
      <c r="F35" s="11">
        <f t="shared" si="0"/>
        <v>0.9992096621584016</v>
      </c>
      <c r="G35" s="141"/>
    </row>
    <row r="36" spans="1:7" ht="11.25">
      <c r="A36" s="18">
        <f t="shared" si="1"/>
        <v>35</v>
      </c>
      <c r="B36" s="18" t="s">
        <v>277</v>
      </c>
      <c r="C36" s="18" t="s">
        <v>4721</v>
      </c>
      <c r="D36" s="19">
        <v>20</v>
      </c>
      <c r="E36" s="19">
        <f t="shared" si="2"/>
        <v>89784</v>
      </c>
      <c r="F36" s="11">
        <f t="shared" si="0"/>
        <v>0.9994322925363166</v>
      </c>
      <c r="G36" s="141"/>
    </row>
    <row r="37" spans="1:7" ht="11.25">
      <c r="A37" s="18">
        <f t="shared" si="1"/>
        <v>36</v>
      </c>
      <c r="B37" s="18" t="s">
        <v>3372</v>
      </c>
      <c r="C37" s="18" t="s">
        <v>4721</v>
      </c>
      <c r="D37" s="19">
        <v>14</v>
      </c>
      <c r="E37" s="19">
        <f t="shared" si="2"/>
        <v>89798</v>
      </c>
      <c r="F37" s="11">
        <f t="shared" si="0"/>
        <v>0.9995881338008571</v>
      </c>
      <c r="G37" s="141"/>
    </row>
    <row r="38" spans="1:7" ht="11.25">
      <c r="A38" s="18">
        <f t="shared" si="1"/>
        <v>37</v>
      </c>
      <c r="B38" s="18" t="s">
        <v>298</v>
      </c>
      <c r="C38" s="18" t="s">
        <v>4721</v>
      </c>
      <c r="D38" s="19">
        <v>14</v>
      </c>
      <c r="E38" s="19">
        <f t="shared" si="2"/>
        <v>89812</v>
      </c>
      <c r="F38" s="11">
        <f t="shared" si="0"/>
        <v>0.9997439750653977</v>
      </c>
      <c r="G38" s="141"/>
    </row>
    <row r="39" spans="1:7" ht="11.25">
      <c r="A39" s="484">
        <f t="shared" si="1"/>
        <v>38</v>
      </c>
      <c r="B39" s="484" t="s">
        <v>3364</v>
      </c>
      <c r="C39" s="18" t="s">
        <v>4721</v>
      </c>
      <c r="D39" s="485">
        <v>13</v>
      </c>
      <c r="E39" s="485">
        <f t="shared" si="2"/>
        <v>89825</v>
      </c>
      <c r="F39" s="60">
        <f t="shared" si="0"/>
        <v>0.9998886848110424</v>
      </c>
      <c r="G39" s="141"/>
    </row>
    <row r="40" spans="1:6" ht="12" thickBot="1">
      <c r="A40" s="22">
        <f t="shared" si="1"/>
        <v>39</v>
      </c>
      <c r="B40" s="22" t="s">
        <v>283</v>
      </c>
      <c r="C40" s="22" t="s">
        <v>4721</v>
      </c>
      <c r="D40" s="23">
        <v>10</v>
      </c>
      <c r="E40" s="23">
        <f t="shared" si="2"/>
        <v>89835</v>
      </c>
      <c r="F40" s="14">
        <f t="shared" si="0"/>
        <v>1</v>
      </c>
    </row>
    <row r="41" spans="1:6" ht="12" thickTop="1">
      <c r="A41" s="61"/>
      <c r="B41" s="61"/>
      <c r="C41" s="61" t="s">
        <v>295</v>
      </c>
      <c r="D41" s="8">
        <f>SUM(D2:D40)</f>
        <v>89835</v>
      </c>
      <c r="E41" s="8"/>
      <c r="F41" s="61"/>
    </row>
  </sheetData>
  <printOptions/>
  <pageMargins left="0.75" right="0.75" top="1" bottom="1" header="0.4921259845" footer="0.4921259845"/>
  <pageSetup orientation="portrait" paperSize="9"/>
  <ignoredErrors>
    <ignoredError sqref="B2:B40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4"/>
  <dimension ref="A1:I1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11.421875" style="186" customWidth="1"/>
    <col min="8" max="16384" width="11.421875" style="187" customWidth="1"/>
  </cols>
  <sheetData>
    <row r="1" spans="1:7" s="140" customFormat="1" ht="68.25" thickBot="1">
      <c r="A1" s="150" t="s">
        <v>296</v>
      </c>
      <c r="B1" s="150" t="s">
        <v>3337</v>
      </c>
      <c r="C1" s="150" t="s">
        <v>2412</v>
      </c>
      <c r="D1" s="151" t="s">
        <v>297</v>
      </c>
      <c r="E1" s="224" t="s">
        <v>3416</v>
      </c>
      <c r="F1" s="223" t="s">
        <v>294</v>
      </c>
      <c r="G1" s="341"/>
    </row>
    <row r="2" spans="1:9" ht="12" thickTop="1">
      <c r="A2" s="146">
        <v>1</v>
      </c>
      <c r="B2" s="146" t="s">
        <v>2413</v>
      </c>
      <c r="C2" s="146" t="s">
        <v>4721</v>
      </c>
      <c r="D2" s="147">
        <v>19438</v>
      </c>
      <c r="E2" s="147">
        <f>D2</f>
        <v>19438</v>
      </c>
      <c r="F2" s="479">
        <f>E2/D$15</f>
        <v>0.37710738189931126</v>
      </c>
      <c r="G2" s="340"/>
      <c r="H2" s="186"/>
      <c r="I2" s="141"/>
    </row>
    <row r="3" spans="1:9" ht="11.25">
      <c r="A3" s="148">
        <f>A2+1</f>
        <v>2</v>
      </c>
      <c r="B3" s="148" t="s">
        <v>2415</v>
      </c>
      <c r="C3" s="148" t="s">
        <v>4721</v>
      </c>
      <c r="D3" s="149">
        <v>12155</v>
      </c>
      <c r="E3" s="149">
        <f>D3+E2</f>
        <v>31593</v>
      </c>
      <c r="F3" s="480">
        <f aca="true" t="shared" si="0" ref="F3:F14">E3/D$15</f>
        <v>0.6129207488602192</v>
      </c>
      <c r="G3" s="340"/>
      <c r="H3" s="186"/>
      <c r="I3" s="141"/>
    </row>
    <row r="4" spans="1:9" ht="11.25">
      <c r="A4" s="148">
        <f aca="true" t="shared" si="1" ref="A4:A14">A3+1</f>
        <v>3</v>
      </c>
      <c r="B4" s="148" t="s">
        <v>2414</v>
      </c>
      <c r="C4" s="148" t="s">
        <v>4721</v>
      </c>
      <c r="D4" s="149">
        <v>6962</v>
      </c>
      <c r="E4" s="149">
        <f aca="true" t="shared" si="2" ref="E4:E14">D4+E3</f>
        <v>38555</v>
      </c>
      <c r="F4" s="480">
        <f t="shared" si="0"/>
        <v>0.7479871956542826</v>
      </c>
      <c r="G4" s="340"/>
      <c r="H4" s="186"/>
      <c r="I4" s="141"/>
    </row>
    <row r="5" spans="1:9" ht="11.25">
      <c r="A5" s="148">
        <f t="shared" si="1"/>
        <v>4</v>
      </c>
      <c r="B5" s="148" t="s">
        <v>4430</v>
      </c>
      <c r="C5" s="148" t="s">
        <v>4721</v>
      </c>
      <c r="D5" s="149">
        <v>5228</v>
      </c>
      <c r="E5" s="149">
        <f t="shared" si="2"/>
        <v>43783</v>
      </c>
      <c r="F5" s="480">
        <f t="shared" si="0"/>
        <v>0.8494131341546222</v>
      </c>
      <c r="G5" s="340"/>
      <c r="H5" s="186"/>
      <c r="I5" s="141"/>
    </row>
    <row r="6" spans="1:9" ht="11.25">
      <c r="A6" s="148">
        <f t="shared" si="1"/>
        <v>5</v>
      </c>
      <c r="B6" s="148" t="s">
        <v>4432</v>
      </c>
      <c r="C6" s="148" t="s">
        <v>4721</v>
      </c>
      <c r="D6" s="149">
        <v>2841</v>
      </c>
      <c r="E6" s="149">
        <f t="shared" si="2"/>
        <v>46624</v>
      </c>
      <c r="F6" s="480">
        <f t="shared" si="0"/>
        <v>0.9045300223106024</v>
      </c>
      <c r="G6" s="340"/>
      <c r="H6" s="186"/>
      <c r="I6" s="141"/>
    </row>
    <row r="7" spans="1:9" ht="11.25">
      <c r="A7" s="148">
        <f t="shared" si="1"/>
        <v>6</v>
      </c>
      <c r="B7" s="148" t="s">
        <v>4433</v>
      </c>
      <c r="C7" s="148" t="s">
        <v>4721</v>
      </c>
      <c r="D7" s="149">
        <v>2111</v>
      </c>
      <c r="E7" s="149">
        <f t="shared" si="2"/>
        <v>48735</v>
      </c>
      <c r="F7" s="480">
        <f t="shared" si="0"/>
        <v>0.9454845280822582</v>
      </c>
      <c r="G7" s="340"/>
      <c r="H7" s="186"/>
      <c r="I7" s="141"/>
    </row>
    <row r="8" spans="1:9" ht="11.25">
      <c r="A8" s="148">
        <f t="shared" si="1"/>
        <v>7</v>
      </c>
      <c r="B8" s="148" t="s">
        <v>2416</v>
      </c>
      <c r="C8" s="148" t="s">
        <v>4721</v>
      </c>
      <c r="D8" s="149">
        <v>1111</v>
      </c>
      <c r="E8" s="149">
        <f t="shared" si="2"/>
        <v>49846</v>
      </c>
      <c r="F8" s="480">
        <f t="shared" si="0"/>
        <v>0.967038510039771</v>
      </c>
      <c r="G8" s="340"/>
      <c r="H8" s="186"/>
      <c r="I8" s="141"/>
    </row>
    <row r="9" spans="1:9" ht="11.25">
      <c r="A9" s="148">
        <f t="shared" si="1"/>
        <v>8</v>
      </c>
      <c r="B9" s="148" t="s">
        <v>4428</v>
      </c>
      <c r="C9" s="148" t="s">
        <v>4721</v>
      </c>
      <c r="D9" s="149">
        <v>596</v>
      </c>
      <c r="E9" s="149">
        <f t="shared" si="2"/>
        <v>50442</v>
      </c>
      <c r="F9" s="480">
        <f t="shared" si="0"/>
        <v>0.9786012222330003</v>
      </c>
      <c r="G9" s="340"/>
      <c r="H9" s="186"/>
      <c r="I9" s="141"/>
    </row>
    <row r="10" spans="1:9" ht="11.25">
      <c r="A10" s="148">
        <f t="shared" si="1"/>
        <v>9</v>
      </c>
      <c r="B10" s="148" t="s">
        <v>4431</v>
      </c>
      <c r="C10" s="148" t="s">
        <v>4721</v>
      </c>
      <c r="D10" s="149">
        <v>511</v>
      </c>
      <c r="E10" s="149">
        <f t="shared" si="2"/>
        <v>50953</v>
      </c>
      <c r="F10" s="480">
        <f t="shared" si="0"/>
        <v>0.9885148899020274</v>
      </c>
      <c r="G10" s="340"/>
      <c r="H10" s="186"/>
      <c r="I10" s="141"/>
    </row>
    <row r="11" spans="1:9" ht="11.25">
      <c r="A11" s="148">
        <f t="shared" si="1"/>
        <v>10</v>
      </c>
      <c r="B11" s="148" t="s">
        <v>4429</v>
      </c>
      <c r="C11" s="148" t="s">
        <v>4721</v>
      </c>
      <c r="D11" s="149">
        <v>482</v>
      </c>
      <c r="E11" s="149">
        <f t="shared" si="2"/>
        <v>51435</v>
      </c>
      <c r="F11" s="480">
        <f t="shared" si="0"/>
        <v>0.9978659423804442</v>
      </c>
      <c r="G11" s="340"/>
      <c r="H11" s="186"/>
      <c r="I11" s="141"/>
    </row>
    <row r="12" spans="1:9" ht="11.25">
      <c r="A12" s="148">
        <f t="shared" si="1"/>
        <v>11</v>
      </c>
      <c r="B12" s="148" t="s">
        <v>4434</v>
      </c>
      <c r="C12" s="148" t="s">
        <v>4721</v>
      </c>
      <c r="D12" s="149">
        <v>60</v>
      </c>
      <c r="E12" s="149">
        <f t="shared" si="2"/>
        <v>51495</v>
      </c>
      <c r="F12" s="480">
        <f t="shared" si="0"/>
        <v>0.9990299738092928</v>
      </c>
      <c r="G12" s="340"/>
      <c r="H12" s="186"/>
      <c r="I12" s="141"/>
    </row>
    <row r="13" spans="1:9" ht="11.25">
      <c r="A13" s="154">
        <f t="shared" si="1"/>
        <v>12</v>
      </c>
      <c r="B13" s="154" t="s">
        <v>4438</v>
      </c>
      <c r="C13" s="148" t="s">
        <v>4721</v>
      </c>
      <c r="D13" s="155">
        <v>40</v>
      </c>
      <c r="E13" s="155">
        <f t="shared" si="2"/>
        <v>51535</v>
      </c>
      <c r="F13" s="482">
        <f t="shared" si="0"/>
        <v>0.9998059947618586</v>
      </c>
      <c r="G13" s="340"/>
      <c r="H13" s="186"/>
      <c r="I13" s="141"/>
    </row>
    <row r="14" spans="1:9" ht="12" thickBot="1">
      <c r="A14" s="152">
        <f t="shared" si="1"/>
        <v>13</v>
      </c>
      <c r="B14" s="152" t="s">
        <v>4436</v>
      </c>
      <c r="C14" s="152" t="s">
        <v>4721</v>
      </c>
      <c r="D14" s="153">
        <v>10</v>
      </c>
      <c r="E14" s="153">
        <f t="shared" si="2"/>
        <v>51545</v>
      </c>
      <c r="F14" s="481">
        <f t="shared" si="0"/>
        <v>1</v>
      </c>
      <c r="G14" s="204"/>
      <c r="H14" s="186"/>
      <c r="I14" s="141"/>
    </row>
    <row r="15" spans="1:9" ht="12" thickTop="1">
      <c r="A15" s="146"/>
      <c r="B15" s="146"/>
      <c r="C15" s="146" t="s">
        <v>295</v>
      </c>
      <c r="D15" s="222">
        <f>SUM(D2:D14)</f>
        <v>51545</v>
      </c>
      <c r="E15" s="222"/>
      <c r="F15" s="146"/>
      <c r="G15" s="204"/>
      <c r="H15" s="186"/>
      <c r="I15" s="141"/>
    </row>
  </sheetData>
  <printOptions/>
  <pageMargins left="0.75" right="0.75" top="1" bottom="1" header="0.4921259845" footer="0.4921259845"/>
  <pageSetup orientation="portrait" paperSize="9"/>
  <ignoredErrors>
    <ignoredError sqref="B2:B1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5"/>
  <dimension ref="A1:F1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9.00390625" style="5" customWidth="1"/>
    <col min="7" max="16384" width="11.421875" style="5" customWidth="1"/>
  </cols>
  <sheetData>
    <row r="1" spans="1:6" s="3" customFormat="1" ht="68.25" thickBot="1">
      <c r="A1" s="473" t="s">
        <v>296</v>
      </c>
      <c r="B1" s="473" t="s">
        <v>3337</v>
      </c>
      <c r="C1" s="473" t="s">
        <v>2412</v>
      </c>
      <c r="D1" s="474" t="s">
        <v>297</v>
      </c>
      <c r="E1" s="15" t="s">
        <v>293</v>
      </c>
      <c r="F1" s="15" t="s">
        <v>294</v>
      </c>
    </row>
    <row r="2" spans="1:6" ht="12" thickTop="1">
      <c r="A2" s="469">
        <v>1</v>
      </c>
      <c r="B2" s="469" t="s">
        <v>1564</v>
      </c>
      <c r="C2" s="469" t="s">
        <v>4721</v>
      </c>
      <c r="D2" s="470">
        <v>4867</v>
      </c>
      <c r="E2" s="8">
        <f>D2</f>
        <v>4867</v>
      </c>
      <c r="F2" s="9">
        <f>E2/D$12</f>
        <v>0.3899214869411953</v>
      </c>
    </row>
    <row r="3" spans="1:6" ht="11.25">
      <c r="A3" s="471">
        <f>A2+1</f>
        <v>2</v>
      </c>
      <c r="B3" s="471" t="s">
        <v>1566</v>
      </c>
      <c r="C3" s="471" t="s">
        <v>4721</v>
      </c>
      <c r="D3" s="472">
        <v>2511</v>
      </c>
      <c r="E3" s="10">
        <f>D3+E2</f>
        <v>7378</v>
      </c>
      <c r="F3" s="11">
        <f aca="true" t="shared" si="0" ref="F3:F11">E3/D$12</f>
        <v>0.5910911712866528</v>
      </c>
    </row>
    <row r="4" spans="1:6" ht="11.25">
      <c r="A4" s="471">
        <f aca="true" t="shared" si="1" ref="A4:A11">A3+1</f>
        <v>3</v>
      </c>
      <c r="B4" s="471" t="s">
        <v>1567</v>
      </c>
      <c r="C4" s="471" t="s">
        <v>4721</v>
      </c>
      <c r="D4" s="472">
        <v>1436</v>
      </c>
      <c r="E4" s="10">
        <f aca="true" t="shared" si="2" ref="E4:E11">D4+E3</f>
        <v>8814</v>
      </c>
      <c r="F4" s="11">
        <f t="shared" si="0"/>
        <v>0.7061368370453452</v>
      </c>
    </row>
    <row r="5" spans="1:6" ht="11.25">
      <c r="A5" s="471">
        <f t="shared" si="1"/>
        <v>4</v>
      </c>
      <c r="B5" s="471" t="s">
        <v>1565</v>
      </c>
      <c r="C5" s="471" t="s">
        <v>4721</v>
      </c>
      <c r="D5" s="472">
        <v>1162</v>
      </c>
      <c r="E5" s="10">
        <f t="shared" si="2"/>
        <v>9976</v>
      </c>
      <c r="F5" s="11">
        <f t="shared" si="0"/>
        <v>0.7992308924851786</v>
      </c>
    </row>
    <row r="6" spans="1:6" ht="11.25">
      <c r="A6" s="471">
        <f t="shared" si="1"/>
        <v>5</v>
      </c>
      <c r="B6" s="471" t="s">
        <v>1570</v>
      </c>
      <c r="C6" s="471" t="s">
        <v>4721</v>
      </c>
      <c r="D6" s="472">
        <v>1112</v>
      </c>
      <c r="E6" s="10">
        <f t="shared" si="2"/>
        <v>11088</v>
      </c>
      <c r="F6" s="11">
        <f t="shared" si="0"/>
        <v>0.8883191796186508</v>
      </c>
    </row>
    <row r="7" spans="1:6" ht="11.25">
      <c r="A7" s="471">
        <f t="shared" si="1"/>
        <v>6</v>
      </c>
      <c r="B7" s="471" t="s">
        <v>1568</v>
      </c>
      <c r="C7" s="471" t="s">
        <v>4721</v>
      </c>
      <c r="D7" s="472">
        <v>670</v>
      </c>
      <c r="E7" s="10">
        <f t="shared" si="2"/>
        <v>11758</v>
      </c>
      <c r="F7" s="11">
        <f t="shared" si="0"/>
        <v>0.9419964749238904</v>
      </c>
    </row>
    <row r="8" spans="1:6" ht="11.25">
      <c r="A8" s="471">
        <f t="shared" si="1"/>
        <v>7</v>
      </c>
      <c r="B8" s="471" t="s">
        <v>1569</v>
      </c>
      <c r="C8" s="471" t="s">
        <v>4721</v>
      </c>
      <c r="D8" s="472">
        <v>637</v>
      </c>
      <c r="E8" s="10">
        <f t="shared" si="2"/>
        <v>12395</v>
      </c>
      <c r="F8" s="11">
        <f t="shared" si="0"/>
        <v>0.9930299631469316</v>
      </c>
    </row>
    <row r="9" spans="1:6" ht="11.25">
      <c r="A9" s="471">
        <f t="shared" si="1"/>
        <v>8</v>
      </c>
      <c r="B9" s="471" t="s">
        <v>1571</v>
      </c>
      <c r="C9" s="471" t="s">
        <v>4721</v>
      </c>
      <c r="D9" s="472">
        <v>77</v>
      </c>
      <c r="E9" s="10">
        <f t="shared" si="2"/>
        <v>12472</v>
      </c>
      <c r="F9" s="11">
        <f t="shared" si="0"/>
        <v>0.9991988463387278</v>
      </c>
    </row>
    <row r="10" spans="1:6" ht="11.25">
      <c r="A10" s="477">
        <f t="shared" si="1"/>
        <v>9</v>
      </c>
      <c r="B10" s="477" t="s">
        <v>1573</v>
      </c>
      <c r="C10" s="471" t="s">
        <v>4721</v>
      </c>
      <c r="D10" s="478">
        <v>9</v>
      </c>
      <c r="E10" s="59">
        <f t="shared" si="2"/>
        <v>12481</v>
      </c>
      <c r="F10" s="60">
        <f t="shared" si="0"/>
        <v>0.9999198846338728</v>
      </c>
    </row>
    <row r="11" spans="1:6" ht="12" thickBot="1">
      <c r="A11" s="475">
        <f t="shared" si="1"/>
        <v>10</v>
      </c>
      <c r="B11" s="475" t="s">
        <v>1572</v>
      </c>
      <c r="C11" s="475" t="s">
        <v>4721</v>
      </c>
      <c r="D11" s="476">
        <v>1</v>
      </c>
      <c r="E11" s="13">
        <f t="shared" si="2"/>
        <v>12482</v>
      </c>
      <c r="F11" s="14">
        <f t="shared" si="0"/>
        <v>1</v>
      </c>
    </row>
    <row r="12" spans="1:6" ht="12" thickTop="1">
      <c r="A12" s="61"/>
      <c r="B12" s="61"/>
      <c r="C12" s="61" t="s">
        <v>295</v>
      </c>
      <c r="D12" s="8">
        <f>SUM(D2:D11)</f>
        <v>12482</v>
      </c>
      <c r="E12" s="61"/>
      <c r="F12" s="61"/>
    </row>
  </sheetData>
  <printOptions/>
  <pageMargins left="0.75" right="0.75" top="1" bottom="1" header="0.4921259845" footer="0.4921259845"/>
  <pageSetup orientation="portrait" paperSize="9"/>
  <ignoredErrors>
    <ignoredError sqref="B2:B11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"/>
  <dimension ref="A1:G39"/>
  <sheetViews>
    <sheetView workbookViewId="0" topLeftCell="A1">
      <pane ySplit="1185" topLeftCell="BM1" activePane="bottomLeft" state="split"/>
      <selection pane="topLeft" activeCell="C1" sqref="C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2.0039062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16384" width="11.421875" style="187" customWidth="1"/>
  </cols>
  <sheetData>
    <row r="1" spans="1:6" s="140" customFormat="1" ht="45.75" thickBot="1">
      <c r="A1" s="461" t="s">
        <v>296</v>
      </c>
      <c r="B1" s="461" t="s">
        <v>3337</v>
      </c>
      <c r="C1" s="461" t="s">
        <v>3338</v>
      </c>
      <c r="D1" s="462" t="s">
        <v>299</v>
      </c>
      <c r="E1" s="465" t="s">
        <v>3416</v>
      </c>
      <c r="F1" s="15" t="s">
        <v>294</v>
      </c>
    </row>
    <row r="2" spans="1:7" ht="12" thickTop="1">
      <c r="A2" s="457">
        <v>1</v>
      </c>
      <c r="B2" s="457" t="s">
        <v>3347</v>
      </c>
      <c r="C2" s="457" t="s">
        <v>4721</v>
      </c>
      <c r="D2" s="458">
        <v>16332</v>
      </c>
      <c r="E2" s="24">
        <f>D2</f>
        <v>16332</v>
      </c>
      <c r="F2" s="9">
        <f>E2/D$39</f>
        <v>0.12068723443561796</v>
      </c>
      <c r="G2" s="141"/>
    </row>
    <row r="3" spans="1:7" ht="11.25">
      <c r="A3" s="459">
        <f>A2+1</f>
        <v>2</v>
      </c>
      <c r="B3" s="459" t="s">
        <v>3350</v>
      </c>
      <c r="C3" s="459" t="s">
        <v>4721</v>
      </c>
      <c r="D3" s="460">
        <v>15310</v>
      </c>
      <c r="E3" s="25">
        <f>D3+E2</f>
        <v>31642</v>
      </c>
      <c r="F3" s="11">
        <f aca="true" t="shared" si="0" ref="F3:F38">E3/D$39</f>
        <v>0.23382227969702568</v>
      </c>
      <c r="G3" s="141"/>
    </row>
    <row r="4" spans="1:7" ht="11.25">
      <c r="A4" s="459">
        <f aca="true" t="shared" si="1" ref="A4:A38">A3+1</f>
        <v>3</v>
      </c>
      <c r="B4" s="459" t="s">
        <v>3341</v>
      </c>
      <c r="C4" s="459" t="s">
        <v>4721</v>
      </c>
      <c r="D4" s="460">
        <v>11936</v>
      </c>
      <c r="E4" s="25">
        <f aca="true" t="shared" si="2" ref="E4:E38">D4+E3</f>
        <v>43578</v>
      </c>
      <c r="F4" s="11">
        <f t="shared" si="0"/>
        <v>0.32202475521891744</v>
      </c>
      <c r="G4" s="141"/>
    </row>
    <row r="5" spans="1:7" ht="11.25">
      <c r="A5" s="459">
        <f t="shared" si="1"/>
        <v>4</v>
      </c>
      <c r="B5" s="459" t="s">
        <v>3340</v>
      </c>
      <c r="C5" s="459" t="s">
        <v>4721</v>
      </c>
      <c r="D5" s="460">
        <v>11398</v>
      </c>
      <c r="E5" s="25">
        <f t="shared" si="2"/>
        <v>54976</v>
      </c>
      <c r="F5" s="11">
        <f t="shared" si="0"/>
        <v>0.4062516164788472</v>
      </c>
      <c r="G5" s="141"/>
    </row>
    <row r="6" spans="1:7" ht="11.25">
      <c r="A6" s="459">
        <f t="shared" si="1"/>
        <v>5</v>
      </c>
      <c r="B6" s="459" t="s">
        <v>3342</v>
      </c>
      <c r="C6" s="459" t="s">
        <v>4721</v>
      </c>
      <c r="D6" s="460">
        <v>9752</v>
      </c>
      <c r="E6" s="25">
        <f t="shared" si="2"/>
        <v>64728</v>
      </c>
      <c r="F6" s="11">
        <f t="shared" si="0"/>
        <v>0.4783151671900979</v>
      </c>
      <c r="G6" s="141"/>
    </row>
    <row r="7" spans="1:7" ht="11.25">
      <c r="A7" s="459">
        <f t="shared" si="1"/>
        <v>6</v>
      </c>
      <c r="B7" s="459" t="s">
        <v>3352</v>
      </c>
      <c r="C7" s="459" t="s">
        <v>4721</v>
      </c>
      <c r="D7" s="460">
        <v>9175</v>
      </c>
      <c r="E7" s="25">
        <f t="shared" si="2"/>
        <v>73903</v>
      </c>
      <c r="F7" s="11">
        <f t="shared" si="0"/>
        <v>0.5461149085534823</v>
      </c>
      <c r="G7" s="141"/>
    </row>
    <row r="8" spans="1:7" ht="11.25">
      <c r="A8" s="459">
        <f t="shared" si="1"/>
        <v>7</v>
      </c>
      <c r="B8" s="459" t="s">
        <v>3346</v>
      </c>
      <c r="C8" s="459" t="s">
        <v>4721</v>
      </c>
      <c r="D8" s="460">
        <v>8284</v>
      </c>
      <c r="E8" s="25">
        <f t="shared" si="2"/>
        <v>82187</v>
      </c>
      <c r="F8" s="11">
        <f t="shared" si="0"/>
        <v>0.6073305006465916</v>
      </c>
      <c r="G8" s="141"/>
    </row>
    <row r="9" spans="1:7" ht="11.25">
      <c r="A9" s="459">
        <f t="shared" si="1"/>
        <v>8</v>
      </c>
      <c r="B9" s="459" t="s">
        <v>3351</v>
      </c>
      <c r="C9" s="459" t="s">
        <v>4721</v>
      </c>
      <c r="D9" s="460">
        <v>6110</v>
      </c>
      <c r="E9" s="25">
        <f t="shared" si="2"/>
        <v>88297</v>
      </c>
      <c r="F9" s="11">
        <f t="shared" si="0"/>
        <v>0.6524810641049326</v>
      </c>
      <c r="G9" s="141"/>
    </row>
    <row r="10" spans="1:7" ht="11.25">
      <c r="A10" s="459">
        <f t="shared" si="1"/>
        <v>9</v>
      </c>
      <c r="B10" s="459" t="s">
        <v>3344</v>
      </c>
      <c r="C10" s="459" t="s">
        <v>4721</v>
      </c>
      <c r="D10" s="460">
        <v>5970</v>
      </c>
      <c r="E10" s="25">
        <f t="shared" si="2"/>
        <v>94267</v>
      </c>
      <c r="F10" s="11">
        <f t="shared" si="0"/>
        <v>0.696597081101053</v>
      </c>
      <c r="G10" s="141"/>
    </row>
    <row r="11" spans="1:7" ht="11.25">
      <c r="A11" s="459">
        <f t="shared" si="1"/>
        <v>10</v>
      </c>
      <c r="B11" s="459" t="s">
        <v>3345</v>
      </c>
      <c r="C11" s="459" t="s">
        <v>4721</v>
      </c>
      <c r="D11" s="460">
        <v>5256</v>
      </c>
      <c r="E11" s="25">
        <f t="shared" si="2"/>
        <v>99523</v>
      </c>
      <c r="F11" s="11">
        <f t="shared" si="0"/>
        <v>0.7354369111398485</v>
      </c>
      <c r="G11" s="141"/>
    </row>
    <row r="12" spans="1:7" ht="11.25">
      <c r="A12" s="459">
        <f t="shared" si="1"/>
        <v>11</v>
      </c>
      <c r="B12" s="459" t="s">
        <v>3354</v>
      </c>
      <c r="C12" s="459" t="s">
        <v>4721</v>
      </c>
      <c r="D12" s="460">
        <v>4912</v>
      </c>
      <c r="E12" s="25">
        <f t="shared" si="2"/>
        <v>104435</v>
      </c>
      <c r="F12" s="11">
        <f t="shared" si="0"/>
        <v>0.7717347127286163</v>
      </c>
      <c r="G12" s="141"/>
    </row>
    <row r="13" spans="1:7" ht="11.25">
      <c r="A13" s="459">
        <f t="shared" si="1"/>
        <v>12</v>
      </c>
      <c r="B13" s="459" t="s">
        <v>3360</v>
      </c>
      <c r="C13" s="459" t="s">
        <v>4721</v>
      </c>
      <c r="D13" s="460">
        <v>4114</v>
      </c>
      <c r="E13" s="25">
        <f t="shared" si="2"/>
        <v>108549</v>
      </c>
      <c r="F13" s="11">
        <f t="shared" si="0"/>
        <v>0.8021355994827267</v>
      </c>
      <c r="G13" s="141"/>
    </row>
    <row r="14" spans="1:7" ht="11.25">
      <c r="A14" s="459">
        <f t="shared" si="1"/>
        <v>13</v>
      </c>
      <c r="B14" s="459" t="s">
        <v>3343</v>
      </c>
      <c r="C14" s="459" t="s">
        <v>4721</v>
      </c>
      <c r="D14" s="460">
        <v>3491</v>
      </c>
      <c r="E14" s="25">
        <f t="shared" si="2"/>
        <v>112040</v>
      </c>
      <c r="F14" s="11">
        <f t="shared" si="0"/>
        <v>0.8279327544799556</v>
      </c>
      <c r="G14" s="141"/>
    </row>
    <row r="15" spans="1:7" ht="11.25">
      <c r="A15" s="459">
        <f t="shared" si="1"/>
        <v>14</v>
      </c>
      <c r="B15" s="459" t="s">
        <v>3358</v>
      </c>
      <c r="C15" s="459" t="s">
        <v>4721</v>
      </c>
      <c r="D15" s="460">
        <v>3443</v>
      </c>
      <c r="E15" s="25">
        <f t="shared" si="2"/>
        <v>115483</v>
      </c>
      <c r="F15" s="11">
        <f t="shared" si="0"/>
        <v>0.8533752078329947</v>
      </c>
      <c r="G15" s="141"/>
    </row>
    <row r="16" spans="1:7" ht="11.25">
      <c r="A16" s="459">
        <f t="shared" si="1"/>
        <v>15</v>
      </c>
      <c r="B16" s="459" t="s">
        <v>3355</v>
      </c>
      <c r="C16" s="459" t="s">
        <v>4721</v>
      </c>
      <c r="D16" s="460">
        <v>3171</v>
      </c>
      <c r="E16" s="25">
        <f t="shared" si="2"/>
        <v>118654</v>
      </c>
      <c r="F16" s="11">
        <f t="shared" si="0"/>
        <v>0.8768076852022908</v>
      </c>
      <c r="G16" s="141"/>
    </row>
    <row r="17" spans="1:7" ht="11.25">
      <c r="A17" s="459">
        <f t="shared" si="1"/>
        <v>16</v>
      </c>
      <c r="B17" s="459" t="s">
        <v>3348</v>
      </c>
      <c r="C17" s="459" t="s">
        <v>4721</v>
      </c>
      <c r="D17" s="460">
        <v>3149</v>
      </c>
      <c r="E17" s="25">
        <f t="shared" si="2"/>
        <v>121803</v>
      </c>
      <c r="F17" s="11">
        <f t="shared" si="0"/>
        <v>0.9000775909846666</v>
      </c>
      <c r="G17" s="141"/>
    </row>
    <row r="18" spans="1:7" ht="11.25">
      <c r="A18" s="459">
        <f t="shared" si="1"/>
        <v>17</v>
      </c>
      <c r="B18" s="459" t="s">
        <v>3349</v>
      </c>
      <c r="C18" s="459" t="s">
        <v>4721</v>
      </c>
      <c r="D18" s="460">
        <v>3124</v>
      </c>
      <c r="E18" s="25">
        <f t="shared" si="2"/>
        <v>124927</v>
      </c>
      <c r="F18" s="11">
        <f t="shared" si="0"/>
        <v>0.9231627563273601</v>
      </c>
      <c r="G18" s="141"/>
    </row>
    <row r="19" spans="1:7" ht="11.25">
      <c r="A19" s="459">
        <f t="shared" si="1"/>
        <v>18</v>
      </c>
      <c r="B19" s="459" t="s">
        <v>3356</v>
      </c>
      <c r="C19" s="459" t="s">
        <v>4721</v>
      </c>
      <c r="D19" s="460">
        <v>3042</v>
      </c>
      <c r="E19" s="25">
        <f t="shared" si="2"/>
        <v>127969</v>
      </c>
      <c r="F19" s="11">
        <f t="shared" si="0"/>
        <v>0.9456419730278958</v>
      </c>
      <c r="G19" s="141"/>
    </row>
    <row r="20" spans="1:7" ht="11.25">
      <c r="A20" s="459">
        <f t="shared" si="1"/>
        <v>19</v>
      </c>
      <c r="B20" s="459" t="s">
        <v>3357</v>
      </c>
      <c r="C20" s="459" t="s">
        <v>4721</v>
      </c>
      <c r="D20" s="460">
        <v>2791</v>
      </c>
      <c r="E20" s="25">
        <f t="shared" si="2"/>
        <v>130760</v>
      </c>
      <c r="F20" s="11">
        <f t="shared" si="0"/>
        <v>0.9662663957140218</v>
      </c>
      <c r="G20" s="141"/>
    </row>
    <row r="21" spans="1:7" ht="11.25">
      <c r="A21" s="459">
        <f t="shared" si="1"/>
        <v>20</v>
      </c>
      <c r="B21" s="459" t="s">
        <v>3353</v>
      </c>
      <c r="C21" s="459" t="s">
        <v>4721</v>
      </c>
      <c r="D21" s="460">
        <v>2687</v>
      </c>
      <c r="E21" s="25">
        <f t="shared" si="2"/>
        <v>133447</v>
      </c>
      <c r="F21" s="11">
        <f t="shared" si="0"/>
        <v>0.9861222981710697</v>
      </c>
      <c r="G21" s="141"/>
    </row>
    <row r="22" spans="1:7" ht="11.25">
      <c r="A22" s="459">
        <f t="shared" si="1"/>
        <v>21</v>
      </c>
      <c r="B22" s="459" t="s">
        <v>3359</v>
      </c>
      <c r="C22" s="459" t="s">
        <v>4721</v>
      </c>
      <c r="D22" s="460">
        <v>355</v>
      </c>
      <c r="E22" s="25">
        <f t="shared" si="2"/>
        <v>133802</v>
      </c>
      <c r="F22" s="11">
        <f t="shared" si="0"/>
        <v>0.9887456124145575</v>
      </c>
      <c r="G22" s="141"/>
    </row>
    <row r="23" spans="1:7" ht="11.25">
      <c r="A23" s="459">
        <f t="shared" si="1"/>
        <v>22</v>
      </c>
      <c r="B23" s="459" t="s">
        <v>3364</v>
      </c>
      <c r="C23" s="459" t="s">
        <v>4721</v>
      </c>
      <c r="D23" s="460">
        <v>337</v>
      </c>
      <c r="E23" s="25">
        <f t="shared" si="2"/>
        <v>134139</v>
      </c>
      <c r="F23" s="11">
        <f t="shared" si="0"/>
        <v>0.9912359135414742</v>
      </c>
      <c r="G23" s="141"/>
    </row>
    <row r="24" spans="1:7" ht="11.25">
      <c r="A24" s="459">
        <f t="shared" si="1"/>
        <v>23</v>
      </c>
      <c r="B24" s="459" t="s">
        <v>3362</v>
      </c>
      <c r="C24" s="459" t="s">
        <v>4721</v>
      </c>
      <c r="D24" s="460">
        <v>302</v>
      </c>
      <c r="E24" s="25">
        <f t="shared" si="2"/>
        <v>134441</v>
      </c>
      <c r="F24" s="11">
        <f t="shared" si="0"/>
        <v>0.9934675780528358</v>
      </c>
      <c r="G24" s="141"/>
    </row>
    <row r="25" spans="1:7" ht="11.25">
      <c r="A25" s="459">
        <f t="shared" si="1"/>
        <v>24</v>
      </c>
      <c r="B25" s="459" t="s">
        <v>3365</v>
      </c>
      <c r="C25" s="459" t="s">
        <v>4721</v>
      </c>
      <c r="D25" s="460">
        <v>196</v>
      </c>
      <c r="E25" s="25">
        <f t="shared" si="2"/>
        <v>134637</v>
      </c>
      <c r="F25" s="11">
        <f t="shared" si="0"/>
        <v>0.9949159430999446</v>
      </c>
      <c r="G25" s="141"/>
    </row>
    <row r="26" spans="1:7" ht="11.25">
      <c r="A26" s="459">
        <f t="shared" si="1"/>
        <v>25</v>
      </c>
      <c r="B26" s="459" t="s">
        <v>272</v>
      </c>
      <c r="C26" s="459" t="s">
        <v>4721</v>
      </c>
      <c r="D26" s="460">
        <v>104</v>
      </c>
      <c r="E26" s="25">
        <f t="shared" si="2"/>
        <v>134741</v>
      </c>
      <c r="F26" s="11">
        <f t="shared" si="0"/>
        <v>0.9956844633290227</v>
      </c>
      <c r="G26" s="141"/>
    </row>
    <row r="27" spans="1:7" ht="11.25">
      <c r="A27" s="459">
        <f t="shared" si="1"/>
        <v>26</v>
      </c>
      <c r="B27" s="459" t="s">
        <v>3363</v>
      </c>
      <c r="C27" s="459" t="s">
        <v>4721</v>
      </c>
      <c r="D27" s="460">
        <v>100</v>
      </c>
      <c r="E27" s="25">
        <f t="shared" si="2"/>
        <v>134841</v>
      </c>
      <c r="F27" s="11">
        <f t="shared" si="0"/>
        <v>0.9964234250877517</v>
      </c>
      <c r="G27" s="141"/>
    </row>
    <row r="28" spans="1:7" ht="11.25">
      <c r="A28" s="459">
        <f t="shared" si="1"/>
        <v>27</v>
      </c>
      <c r="B28" s="459" t="s">
        <v>3371</v>
      </c>
      <c r="C28" s="459" t="s">
        <v>4721</v>
      </c>
      <c r="D28" s="460">
        <v>84</v>
      </c>
      <c r="E28" s="25">
        <f t="shared" si="2"/>
        <v>134925</v>
      </c>
      <c r="F28" s="11">
        <f t="shared" si="0"/>
        <v>0.9970441529650841</v>
      </c>
      <c r="G28" s="141"/>
    </row>
    <row r="29" spans="1:7" ht="11.25">
      <c r="A29" s="459">
        <f t="shared" si="1"/>
        <v>28</v>
      </c>
      <c r="B29" s="459" t="s">
        <v>3374</v>
      </c>
      <c r="C29" s="459" t="s">
        <v>4721</v>
      </c>
      <c r="D29" s="460">
        <v>60</v>
      </c>
      <c r="E29" s="25">
        <f t="shared" si="2"/>
        <v>134985</v>
      </c>
      <c r="F29" s="11">
        <f t="shared" si="0"/>
        <v>0.9974875300203214</v>
      </c>
      <c r="G29" s="141"/>
    </row>
    <row r="30" spans="1:7" ht="11.25">
      <c r="A30" s="459">
        <f t="shared" si="1"/>
        <v>29</v>
      </c>
      <c r="B30" s="459" t="s">
        <v>3370</v>
      </c>
      <c r="C30" s="459" t="s">
        <v>4721</v>
      </c>
      <c r="D30" s="460">
        <v>60</v>
      </c>
      <c r="E30" s="25">
        <f t="shared" si="2"/>
        <v>135045</v>
      </c>
      <c r="F30" s="11">
        <f t="shared" si="0"/>
        <v>0.9979309070755589</v>
      </c>
      <c r="G30" s="141"/>
    </row>
    <row r="31" spans="1:7" ht="11.25">
      <c r="A31" s="459">
        <f t="shared" si="1"/>
        <v>30</v>
      </c>
      <c r="B31" s="459" t="s">
        <v>280</v>
      </c>
      <c r="C31" s="459" t="s">
        <v>4721</v>
      </c>
      <c r="D31" s="460">
        <v>60</v>
      </c>
      <c r="E31" s="25">
        <f t="shared" si="2"/>
        <v>135105</v>
      </c>
      <c r="F31" s="11">
        <f t="shared" si="0"/>
        <v>0.9983742841307962</v>
      </c>
      <c r="G31" s="141"/>
    </row>
    <row r="32" spans="1:7" ht="11.25">
      <c r="A32" s="459">
        <f t="shared" si="1"/>
        <v>31</v>
      </c>
      <c r="B32" s="459" t="s">
        <v>3367</v>
      </c>
      <c r="C32" s="459" t="s">
        <v>4721</v>
      </c>
      <c r="D32" s="460">
        <v>48</v>
      </c>
      <c r="E32" s="25">
        <f t="shared" si="2"/>
        <v>135153</v>
      </c>
      <c r="F32" s="11">
        <f t="shared" si="0"/>
        <v>0.9987289857749861</v>
      </c>
      <c r="G32" s="141"/>
    </row>
    <row r="33" spans="1:7" ht="11.25">
      <c r="A33" s="459">
        <f t="shared" si="1"/>
        <v>32</v>
      </c>
      <c r="B33" s="459" t="s">
        <v>278</v>
      </c>
      <c r="C33" s="459" t="s">
        <v>4721</v>
      </c>
      <c r="D33" s="460">
        <v>44</v>
      </c>
      <c r="E33" s="25">
        <f t="shared" si="2"/>
        <v>135197</v>
      </c>
      <c r="F33" s="11">
        <f t="shared" si="0"/>
        <v>0.999054128948827</v>
      </c>
      <c r="G33" s="141"/>
    </row>
    <row r="34" spans="1:7" ht="11.25">
      <c r="A34" s="459">
        <f t="shared" si="1"/>
        <v>33</v>
      </c>
      <c r="B34" s="459" t="s">
        <v>277</v>
      </c>
      <c r="C34" s="459" t="s">
        <v>4721</v>
      </c>
      <c r="D34" s="460">
        <v>40</v>
      </c>
      <c r="E34" s="25">
        <f t="shared" si="2"/>
        <v>135237</v>
      </c>
      <c r="F34" s="11">
        <f t="shared" si="0"/>
        <v>0.9993497136523185</v>
      </c>
      <c r="G34" s="141"/>
    </row>
    <row r="35" spans="1:7" ht="11.25">
      <c r="A35" s="459">
        <f t="shared" si="1"/>
        <v>34</v>
      </c>
      <c r="B35" s="459" t="s">
        <v>279</v>
      </c>
      <c r="C35" s="459" t="s">
        <v>4721</v>
      </c>
      <c r="D35" s="460">
        <v>30</v>
      </c>
      <c r="E35" s="25">
        <f t="shared" si="2"/>
        <v>135267</v>
      </c>
      <c r="F35" s="11">
        <f t="shared" si="0"/>
        <v>0.9995714021799372</v>
      </c>
      <c r="G35" s="141"/>
    </row>
    <row r="36" spans="1:7" ht="11.25">
      <c r="A36" s="459">
        <f t="shared" si="1"/>
        <v>35</v>
      </c>
      <c r="B36" s="459" t="s">
        <v>300</v>
      </c>
      <c r="C36" s="459" t="s">
        <v>4721</v>
      </c>
      <c r="D36" s="460">
        <v>30</v>
      </c>
      <c r="E36" s="25">
        <f t="shared" si="2"/>
        <v>135297</v>
      </c>
      <c r="F36" s="11">
        <f t="shared" si="0"/>
        <v>0.9997930907075558</v>
      </c>
      <c r="G36" s="141"/>
    </row>
    <row r="37" spans="1:7" ht="11.25">
      <c r="A37" s="466">
        <f t="shared" si="1"/>
        <v>36</v>
      </c>
      <c r="B37" s="466" t="s">
        <v>275</v>
      </c>
      <c r="C37" s="459" t="s">
        <v>4721</v>
      </c>
      <c r="D37" s="467">
        <v>20</v>
      </c>
      <c r="E37" s="468">
        <f t="shared" si="2"/>
        <v>135317</v>
      </c>
      <c r="F37" s="60">
        <f t="shared" si="0"/>
        <v>0.9999408830593017</v>
      </c>
      <c r="G37" s="141"/>
    </row>
    <row r="38" spans="1:6" ht="12" thickBot="1">
      <c r="A38" s="463">
        <f t="shared" si="1"/>
        <v>37</v>
      </c>
      <c r="B38" s="463" t="s">
        <v>282</v>
      </c>
      <c r="C38" s="463" t="s">
        <v>4721</v>
      </c>
      <c r="D38" s="464">
        <v>8</v>
      </c>
      <c r="E38" s="26">
        <f t="shared" si="2"/>
        <v>135325</v>
      </c>
      <c r="F38" s="14">
        <f t="shared" si="0"/>
        <v>1</v>
      </c>
    </row>
    <row r="39" spans="1:6" ht="12" thickTop="1">
      <c r="A39" s="61"/>
      <c r="B39" s="61"/>
      <c r="C39" s="61" t="s">
        <v>295</v>
      </c>
      <c r="D39" s="8">
        <f>SUM(D2:D38)</f>
        <v>135325</v>
      </c>
      <c r="E39" s="8"/>
      <c r="F39" s="61"/>
    </row>
  </sheetData>
  <printOptions/>
  <pageMargins left="0.75" right="0.75" top="1" bottom="1" header="0.4921259845" footer="0.4921259845"/>
  <pageSetup orientation="portrait" paperSize="9"/>
  <ignoredErrors>
    <ignoredError sqref="B2:B53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6"/>
  <dimension ref="A1:I2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7" width="11.421875" style="186" customWidth="1"/>
    <col min="8" max="16384" width="11.421875" style="187" customWidth="1"/>
  </cols>
  <sheetData>
    <row r="1" spans="1:7" s="140" customFormat="1" ht="45.75" thickBot="1">
      <c r="A1" s="160" t="s">
        <v>296</v>
      </c>
      <c r="B1" s="160" t="s">
        <v>3337</v>
      </c>
      <c r="C1" s="160" t="s">
        <v>2412</v>
      </c>
      <c r="D1" s="161" t="s">
        <v>299</v>
      </c>
      <c r="E1" s="232" t="s">
        <v>3416</v>
      </c>
      <c r="F1" s="231" t="s">
        <v>294</v>
      </c>
      <c r="G1" s="339"/>
    </row>
    <row r="2" spans="1:9" ht="12" thickTop="1">
      <c r="A2" s="156">
        <v>1</v>
      </c>
      <c r="B2" s="156" t="s">
        <v>2413</v>
      </c>
      <c r="C2" s="156" t="s">
        <v>4721</v>
      </c>
      <c r="D2" s="157">
        <v>33963</v>
      </c>
      <c r="E2" s="157">
        <f>D2</f>
        <v>33963</v>
      </c>
      <c r="F2" s="453">
        <f>E2/D$13</f>
        <v>0.43011828474456065</v>
      </c>
      <c r="G2" s="338"/>
      <c r="H2" s="186"/>
      <c r="I2" s="141"/>
    </row>
    <row r="3" spans="1:9" ht="11.25">
      <c r="A3" s="158">
        <f>A2+1</f>
        <v>2</v>
      </c>
      <c r="B3" s="158" t="s">
        <v>2415</v>
      </c>
      <c r="C3" s="158" t="s">
        <v>4721</v>
      </c>
      <c r="D3" s="159">
        <v>13989</v>
      </c>
      <c r="E3" s="159">
        <f>D3+E2</f>
        <v>47952</v>
      </c>
      <c r="F3" s="454">
        <f aca="true" t="shared" si="0" ref="F3:F12">E3/D$13</f>
        <v>0.6072794508751045</v>
      </c>
      <c r="G3" s="338"/>
      <c r="H3" s="186"/>
      <c r="I3" s="141"/>
    </row>
    <row r="4" spans="1:9" ht="11.25">
      <c r="A4" s="158">
        <f aca="true" t="shared" si="1" ref="A4:A12">A3+1</f>
        <v>3</v>
      </c>
      <c r="B4" s="158" t="s">
        <v>2414</v>
      </c>
      <c r="C4" s="158" t="s">
        <v>4721</v>
      </c>
      <c r="D4" s="159">
        <v>9103</v>
      </c>
      <c r="E4" s="159">
        <f aca="true" t="shared" si="2" ref="E4:E12">D4+E3</f>
        <v>57055</v>
      </c>
      <c r="F4" s="454">
        <f t="shared" si="0"/>
        <v>0.7225627517033509</v>
      </c>
      <c r="G4" s="338"/>
      <c r="H4" s="186"/>
      <c r="I4" s="141"/>
    </row>
    <row r="5" spans="1:9" ht="11.25">
      <c r="A5" s="158">
        <f t="shared" si="1"/>
        <v>4</v>
      </c>
      <c r="B5" s="158" t="s">
        <v>2416</v>
      </c>
      <c r="C5" s="158" t="s">
        <v>4721</v>
      </c>
      <c r="D5" s="159">
        <v>6627</v>
      </c>
      <c r="E5" s="159">
        <f t="shared" si="2"/>
        <v>63682</v>
      </c>
      <c r="F5" s="454">
        <f t="shared" si="0"/>
        <v>0.8064891973354271</v>
      </c>
      <c r="G5" s="338"/>
      <c r="H5" s="186"/>
      <c r="I5" s="141"/>
    </row>
    <row r="6" spans="1:9" ht="11.25">
      <c r="A6" s="158">
        <f t="shared" si="1"/>
        <v>5</v>
      </c>
      <c r="B6" s="158" t="s">
        <v>4433</v>
      </c>
      <c r="C6" s="158" t="s">
        <v>4721</v>
      </c>
      <c r="D6" s="159">
        <v>4982</v>
      </c>
      <c r="E6" s="159">
        <f t="shared" si="2"/>
        <v>68664</v>
      </c>
      <c r="F6" s="454">
        <f t="shared" si="0"/>
        <v>0.8695828373141511</v>
      </c>
      <c r="G6" s="338"/>
      <c r="H6" s="186"/>
      <c r="I6" s="141"/>
    </row>
    <row r="7" spans="1:9" ht="11.25">
      <c r="A7" s="158">
        <f t="shared" si="1"/>
        <v>6</v>
      </c>
      <c r="B7" s="158" t="s">
        <v>4430</v>
      </c>
      <c r="C7" s="158" t="s">
        <v>4721</v>
      </c>
      <c r="D7" s="159">
        <v>4871</v>
      </c>
      <c r="E7" s="159">
        <f t="shared" si="2"/>
        <v>73535</v>
      </c>
      <c r="F7" s="454">
        <f t="shared" si="0"/>
        <v>0.9312707378232568</v>
      </c>
      <c r="G7" s="338"/>
      <c r="H7" s="186"/>
      <c r="I7" s="141"/>
    </row>
    <row r="8" spans="1:9" ht="11.25">
      <c r="A8" s="158">
        <f t="shared" si="1"/>
        <v>7</v>
      </c>
      <c r="B8" s="158" t="s">
        <v>4432</v>
      </c>
      <c r="C8" s="158" t="s">
        <v>4721</v>
      </c>
      <c r="D8" s="159">
        <v>2663</v>
      </c>
      <c r="E8" s="159">
        <f t="shared" si="2"/>
        <v>76198</v>
      </c>
      <c r="F8" s="454">
        <f t="shared" si="0"/>
        <v>0.9649958207745498</v>
      </c>
      <c r="G8" s="338"/>
      <c r="H8" s="186"/>
      <c r="I8" s="141"/>
    </row>
    <row r="9" spans="1:9" ht="11.25">
      <c r="A9" s="158">
        <f t="shared" si="1"/>
        <v>8</v>
      </c>
      <c r="B9" s="158" t="s">
        <v>4429</v>
      </c>
      <c r="C9" s="158" t="s">
        <v>4721</v>
      </c>
      <c r="D9" s="159">
        <v>1063</v>
      </c>
      <c r="E9" s="159">
        <f t="shared" si="2"/>
        <v>77261</v>
      </c>
      <c r="F9" s="454">
        <f t="shared" si="0"/>
        <v>0.9784579924520656</v>
      </c>
      <c r="G9" s="338"/>
      <c r="H9" s="186"/>
      <c r="I9" s="141"/>
    </row>
    <row r="10" spans="1:9" ht="11.25">
      <c r="A10" s="158">
        <f t="shared" si="1"/>
        <v>9</v>
      </c>
      <c r="B10" s="158" t="s">
        <v>4428</v>
      </c>
      <c r="C10" s="158" t="s">
        <v>4721</v>
      </c>
      <c r="D10" s="159">
        <v>788</v>
      </c>
      <c r="E10" s="159">
        <f t="shared" si="2"/>
        <v>78049</v>
      </c>
      <c r="F10" s="454">
        <f t="shared" si="0"/>
        <v>0.9884374762544008</v>
      </c>
      <c r="G10" s="338"/>
      <c r="H10" s="186"/>
      <c r="I10" s="141"/>
    </row>
    <row r="11" spans="1:9" ht="11.25">
      <c r="A11" s="164">
        <f t="shared" si="1"/>
        <v>10</v>
      </c>
      <c r="B11" s="164" t="s">
        <v>4431</v>
      </c>
      <c r="C11" s="158" t="s">
        <v>4721</v>
      </c>
      <c r="D11" s="165">
        <v>625</v>
      </c>
      <c r="E11" s="165">
        <f t="shared" si="2"/>
        <v>78674</v>
      </c>
      <c r="F11" s="456">
        <f t="shared" si="0"/>
        <v>0.9963526759707201</v>
      </c>
      <c r="G11" s="338"/>
      <c r="H11" s="186"/>
      <c r="I11" s="141"/>
    </row>
    <row r="12" spans="1:9" ht="12" thickBot="1">
      <c r="A12" s="162">
        <f t="shared" si="1"/>
        <v>11</v>
      </c>
      <c r="B12" s="162" t="s">
        <v>4427</v>
      </c>
      <c r="C12" s="162" t="s">
        <v>4721</v>
      </c>
      <c r="D12" s="163">
        <v>288</v>
      </c>
      <c r="E12" s="163">
        <f t="shared" si="2"/>
        <v>78962</v>
      </c>
      <c r="F12" s="455">
        <f t="shared" si="0"/>
        <v>1</v>
      </c>
      <c r="G12" s="206"/>
      <c r="H12" s="186"/>
      <c r="I12" s="141"/>
    </row>
    <row r="13" spans="1:9" ht="12" thickTop="1">
      <c r="A13" s="156"/>
      <c r="B13" s="156"/>
      <c r="C13" s="156" t="s">
        <v>295</v>
      </c>
      <c r="D13" s="230">
        <f>SUM(D2:D12)</f>
        <v>78962</v>
      </c>
      <c r="E13" s="230"/>
      <c r="F13" s="156"/>
      <c r="G13" s="206"/>
      <c r="H13" s="186"/>
      <c r="I13" s="141"/>
    </row>
    <row r="14" spans="1:9" ht="11.25">
      <c r="A14" s="205"/>
      <c r="B14" s="205"/>
      <c r="C14" s="205"/>
      <c r="D14" s="229"/>
      <c r="E14" s="229"/>
      <c r="F14" s="205"/>
      <c r="G14" s="206"/>
      <c r="H14" s="186"/>
      <c r="I14" s="141"/>
    </row>
    <row r="15" spans="1:9" ht="11.25">
      <c r="A15" s="205"/>
      <c r="B15" s="205"/>
      <c r="C15" s="205"/>
      <c r="D15" s="229"/>
      <c r="E15" s="229"/>
      <c r="F15" s="205"/>
      <c r="G15" s="206"/>
      <c r="H15" s="186"/>
      <c r="I15" s="141"/>
    </row>
    <row r="16" spans="1:9" ht="11.25">
      <c r="A16" s="205"/>
      <c r="B16" s="205"/>
      <c r="C16" s="205"/>
      <c r="D16" s="229"/>
      <c r="E16" s="229"/>
      <c r="F16" s="205"/>
      <c r="G16" s="206"/>
      <c r="H16" s="186"/>
      <c r="I16" s="141"/>
    </row>
    <row r="17" spans="1:9" ht="11.25">
      <c r="A17" s="205"/>
      <c r="B17" s="205"/>
      <c r="C17" s="205"/>
      <c r="D17" s="229"/>
      <c r="E17" s="229"/>
      <c r="F17" s="205"/>
      <c r="G17" s="206"/>
      <c r="H17" s="186"/>
      <c r="I17" s="141"/>
    </row>
    <row r="18" spans="1:9" ht="11.25">
      <c r="A18" s="205"/>
      <c r="B18" s="205"/>
      <c r="C18" s="205"/>
      <c r="D18" s="229"/>
      <c r="E18" s="229"/>
      <c r="F18" s="205"/>
      <c r="G18" s="206"/>
      <c r="H18" s="186"/>
      <c r="I18" s="141"/>
    </row>
    <row r="19" spans="1:9" ht="11.25">
      <c r="A19" s="205"/>
      <c r="B19" s="205"/>
      <c r="C19" s="205"/>
      <c r="D19" s="229"/>
      <c r="E19" s="229"/>
      <c r="F19" s="205"/>
      <c r="G19" s="206"/>
      <c r="H19" s="186"/>
      <c r="I19" s="141"/>
    </row>
    <row r="20" spans="1:9" ht="11.25">
      <c r="A20" s="205"/>
      <c r="B20" s="205"/>
      <c r="C20" s="205"/>
      <c r="D20" s="229"/>
      <c r="E20" s="229"/>
      <c r="F20" s="205"/>
      <c r="G20" s="206"/>
      <c r="H20" s="186"/>
      <c r="I20" s="141"/>
    </row>
  </sheetData>
  <printOptions/>
  <pageMargins left="0.75" right="0.75" top="1" bottom="1" header="0.4921259845" footer="0.4921259845"/>
  <pageSetup orientation="portrait" paperSize="9"/>
  <ignoredErrors>
    <ignoredError sqref="B2:B12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7"/>
  <dimension ref="A1:F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10.7109375" style="5" bestFit="1" customWidth="1"/>
    <col min="7" max="16384" width="11.421875" style="5" customWidth="1"/>
  </cols>
  <sheetData>
    <row r="1" spans="1:6" s="3" customFormat="1" ht="45.75" thickBot="1">
      <c r="A1" s="447" t="s">
        <v>296</v>
      </c>
      <c r="B1" s="447" t="s">
        <v>3337</v>
      </c>
      <c r="C1" s="447" t="s">
        <v>2412</v>
      </c>
      <c r="D1" s="448" t="s">
        <v>299</v>
      </c>
      <c r="E1" s="15" t="s">
        <v>293</v>
      </c>
      <c r="F1" s="15" t="s">
        <v>294</v>
      </c>
    </row>
    <row r="2" spans="1:6" ht="12" thickTop="1">
      <c r="A2" s="443">
        <v>1</v>
      </c>
      <c r="B2" s="443" t="s">
        <v>1568</v>
      </c>
      <c r="C2" s="443" t="s">
        <v>4721</v>
      </c>
      <c r="D2" s="444">
        <v>21980</v>
      </c>
      <c r="E2" s="8">
        <f>D2</f>
        <v>21980</v>
      </c>
      <c r="F2" s="9">
        <f>E2/D$13</f>
        <v>0.20714548247556758</v>
      </c>
    </row>
    <row r="3" spans="1:6" ht="11.25">
      <c r="A3" s="445">
        <f>A2+1</f>
        <v>2</v>
      </c>
      <c r="B3" s="445" t="s">
        <v>1564</v>
      </c>
      <c r="C3" s="445" t="s">
        <v>4721</v>
      </c>
      <c r="D3" s="446">
        <v>19574</v>
      </c>
      <c r="E3" s="10">
        <f>D3+E2</f>
        <v>41554</v>
      </c>
      <c r="F3" s="11">
        <f aca="true" t="shared" si="0" ref="F3:F12">E3/D$13</f>
        <v>0.3916161682797878</v>
      </c>
    </row>
    <row r="4" spans="1:6" ht="11.25">
      <c r="A4" s="445">
        <f aca="true" t="shared" si="1" ref="A4:A12">A3+1</f>
        <v>3</v>
      </c>
      <c r="B4" s="445" t="s">
        <v>1565</v>
      </c>
      <c r="C4" s="445" t="s">
        <v>4721</v>
      </c>
      <c r="D4" s="446">
        <v>18524</v>
      </c>
      <c r="E4" s="10">
        <f aca="true" t="shared" si="2" ref="E4:E12">D4+E3</f>
        <v>60078</v>
      </c>
      <c r="F4" s="11">
        <f t="shared" si="0"/>
        <v>0.5661913692523726</v>
      </c>
    </row>
    <row r="5" spans="1:6" ht="11.25">
      <c r="A5" s="445">
        <f t="shared" si="1"/>
        <v>4</v>
      </c>
      <c r="B5" s="445" t="s">
        <v>1570</v>
      </c>
      <c r="C5" s="445" t="s">
        <v>4721</v>
      </c>
      <c r="D5" s="446">
        <v>14310</v>
      </c>
      <c r="E5" s="10">
        <f t="shared" si="2"/>
        <v>74388</v>
      </c>
      <c r="F5" s="11">
        <f t="shared" si="0"/>
        <v>0.7010526911006606</v>
      </c>
    </row>
    <row r="6" spans="1:6" ht="11.25">
      <c r="A6" s="445">
        <f t="shared" si="1"/>
        <v>5</v>
      </c>
      <c r="B6" s="445" t="s">
        <v>1567</v>
      </c>
      <c r="C6" s="445" t="s">
        <v>4721</v>
      </c>
      <c r="D6" s="446">
        <v>14070</v>
      </c>
      <c r="E6" s="10">
        <f t="shared" si="2"/>
        <v>88458</v>
      </c>
      <c r="F6" s="11">
        <f t="shared" si="0"/>
        <v>0.833652187844575</v>
      </c>
    </row>
    <row r="7" spans="1:6" ht="11.25">
      <c r="A7" s="445">
        <f t="shared" si="1"/>
        <v>6</v>
      </c>
      <c r="B7" s="445" t="s">
        <v>1566</v>
      </c>
      <c r="C7" s="445" t="s">
        <v>4721</v>
      </c>
      <c r="D7" s="446">
        <v>7796</v>
      </c>
      <c r="E7" s="10">
        <f t="shared" si="2"/>
        <v>96254</v>
      </c>
      <c r="F7" s="11">
        <f t="shared" si="0"/>
        <v>0.9071238066516507</v>
      </c>
    </row>
    <row r="8" spans="1:6" ht="11.25">
      <c r="A8" s="445">
        <f t="shared" si="1"/>
        <v>7</v>
      </c>
      <c r="B8" s="445" t="s">
        <v>1569</v>
      </c>
      <c r="C8" s="445" t="s">
        <v>4721</v>
      </c>
      <c r="D8" s="446">
        <v>5666</v>
      </c>
      <c r="E8" s="10">
        <f t="shared" si="2"/>
        <v>101920</v>
      </c>
      <c r="F8" s="11">
        <f t="shared" si="0"/>
        <v>0.9605217276574088</v>
      </c>
    </row>
    <row r="9" spans="1:6" ht="11.25">
      <c r="A9" s="445">
        <f t="shared" si="1"/>
        <v>8</v>
      </c>
      <c r="B9" s="445" t="s">
        <v>1571</v>
      </c>
      <c r="C9" s="445" t="s">
        <v>4721</v>
      </c>
      <c r="D9" s="446">
        <v>4148</v>
      </c>
      <c r="E9" s="10">
        <f t="shared" si="2"/>
        <v>106068</v>
      </c>
      <c r="F9" s="11">
        <f t="shared" si="0"/>
        <v>0.9996136048780028</v>
      </c>
    </row>
    <row r="10" spans="1:6" ht="11.25">
      <c r="A10" s="445">
        <f t="shared" si="1"/>
        <v>9</v>
      </c>
      <c r="B10" s="445" t="s">
        <v>1573</v>
      </c>
      <c r="C10" s="445" t="s">
        <v>4721</v>
      </c>
      <c r="D10" s="446">
        <v>20</v>
      </c>
      <c r="E10" s="10">
        <f t="shared" si="2"/>
        <v>106088</v>
      </c>
      <c r="F10" s="11">
        <f t="shared" si="0"/>
        <v>0.9998020903033673</v>
      </c>
    </row>
    <row r="11" spans="1:6" ht="11.25">
      <c r="A11" s="451">
        <f t="shared" si="1"/>
        <v>10</v>
      </c>
      <c r="B11" s="451" t="s">
        <v>1574</v>
      </c>
      <c r="C11" s="445" t="s">
        <v>4721</v>
      </c>
      <c r="D11" s="452">
        <v>16</v>
      </c>
      <c r="E11" s="59">
        <f t="shared" si="2"/>
        <v>106104</v>
      </c>
      <c r="F11" s="60">
        <f t="shared" si="0"/>
        <v>0.9999528786436589</v>
      </c>
    </row>
    <row r="12" spans="1:6" ht="12" thickBot="1">
      <c r="A12" s="449">
        <f t="shared" si="1"/>
        <v>11</v>
      </c>
      <c r="B12" s="449" t="s">
        <v>1572</v>
      </c>
      <c r="C12" s="449" t="s">
        <v>4721</v>
      </c>
      <c r="D12" s="450">
        <v>5</v>
      </c>
      <c r="E12" s="13">
        <f t="shared" si="2"/>
        <v>106109</v>
      </c>
      <c r="F12" s="14">
        <f t="shared" si="0"/>
        <v>1</v>
      </c>
    </row>
    <row r="13" spans="1:6" ht="12" thickTop="1">
      <c r="A13" s="61"/>
      <c r="B13" s="61"/>
      <c r="C13" s="61" t="s">
        <v>295</v>
      </c>
      <c r="D13" s="8">
        <f>SUM(D2:D12)</f>
        <v>106109</v>
      </c>
      <c r="E13" s="61"/>
      <c r="F13" s="61"/>
    </row>
  </sheetData>
  <printOptions/>
  <pageMargins left="0.75" right="0.75" top="1" bottom="1" header="0.4921259845" footer="0.4921259845"/>
  <pageSetup orientation="portrait" paperSize="9"/>
  <ignoredErrors>
    <ignoredError sqref="B2:B12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4"/>
  <dimension ref="A1:G3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1.0039062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57" thickBot="1">
      <c r="A1" s="435" t="s">
        <v>296</v>
      </c>
      <c r="B1" s="435" t="s">
        <v>3337</v>
      </c>
      <c r="C1" s="435" t="s">
        <v>3338</v>
      </c>
      <c r="D1" s="436" t="s">
        <v>301</v>
      </c>
      <c r="E1" s="439" t="s">
        <v>3416</v>
      </c>
      <c r="F1" s="15" t="s">
        <v>294</v>
      </c>
    </row>
    <row r="2" spans="1:7" ht="12" thickTop="1">
      <c r="A2" s="431">
        <v>1</v>
      </c>
      <c r="B2" s="431" t="s">
        <v>3352</v>
      </c>
      <c r="C2" s="431" t="s">
        <v>4721</v>
      </c>
      <c r="D2" s="432">
        <v>1958</v>
      </c>
      <c r="E2" s="27">
        <f>D2</f>
        <v>1958</v>
      </c>
      <c r="F2" s="9">
        <f>E2/D$38</f>
        <v>0.09746627507591218</v>
      </c>
      <c r="G2" s="141"/>
    </row>
    <row r="3" spans="1:7" ht="11.25">
      <c r="A3" s="433">
        <f>A2+1</f>
        <v>2</v>
      </c>
      <c r="B3" s="433" t="s">
        <v>3347</v>
      </c>
      <c r="C3" s="433" t="s">
        <v>4721</v>
      </c>
      <c r="D3" s="434">
        <v>1698</v>
      </c>
      <c r="E3" s="28">
        <f>D3+E2</f>
        <v>3656</v>
      </c>
      <c r="F3" s="11">
        <f aca="true" t="shared" si="0" ref="F3:F37">E3/D$38</f>
        <v>0.1819901438598238</v>
      </c>
      <c r="G3" s="141"/>
    </row>
    <row r="4" spans="1:7" ht="11.25">
      <c r="A4" s="433">
        <f aca="true" t="shared" si="1" ref="A4:A37">A3+1</f>
        <v>3</v>
      </c>
      <c r="B4" s="433" t="s">
        <v>3342</v>
      </c>
      <c r="C4" s="433" t="s">
        <v>4721</v>
      </c>
      <c r="D4" s="434">
        <v>1663</v>
      </c>
      <c r="E4" s="28">
        <f aca="true" t="shared" si="2" ref="E4:E37">D4+E3</f>
        <v>5319</v>
      </c>
      <c r="F4" s="11">
        <f t="shared" si="0"/>
        <v>0.2647717656428891</v>
      </c>
      <c r="G4" s="141"/>
    </row>
    <row r="5" spans="1:7" ht="11.25">
      <c r="A5" s="433">
        <f t="shared" si="1"/>
        <v>4</v>
      </c>
      <c r="B5" s="433" t="s">
        <v>3360</v>
      </c>
      <c r="C5" s="433" t="s">
        <v>4721</v>
      </c>
      <c r="D5" s="434">
        <v>1505</v>
      </c>
      <c r="E5" s="28">
        <f t="shared" si="2"/>
        <v>6824</v>
      </c>
      <c r="F5" s="11">
        <f t="shared" si="0"/>
        <v>0.3396883866792772</v>
      </c>
      <c r="G5" s="141"/>
    </row>
    <row r="6" spans="1:7" ht="11.25">
      <c r="A6" s="433">
        <f t="shared" si="1"/>
        <v>5</v>
      </c>
      <c r="B6" s="433" t="s">
        <v>3355</v>
      </c>
      <c r="C6" s="433" t="s">
        <v>4721</v>
      </c>
      <c r="D6" s="434">
        <v>1431</v>
      </c>
      <c r="E6" s="28">
        <f t="shared" si="2"/>
        <v>8255</v>
      </c>
      <c r="F6" s="11">
        <f t="shared" si="0"/>
        <v>0.410921399771019</v>
      </c>
      <c r="G6" s="141"/>
    </row>
    <row r="7" spans="1:7" ht="11.25">
      <c r="A7" s="433">
        <f t="shared" si="1"/>
        <v>6</v>
      </c>
      <c r="B7" s="433" t="s">
        <v>3340</v>
      </c>
      <c r="C7" s="433" t="s">
        <v>4721</v>
      </c>
      <c r="D7" s="434">
        <v>1426</v>
      </c>
      <c r="E7" s="28">
        <f t="shared" si="2"/>
        <v>9681</v>
      </c>
      <c r="F7" s="11">
        <f t="shared" si="0"/>
        <v>0.48190552043406837</v>
      </c>
      <c r="G7" s="141"/>
    </row>
    <row r="8" spans="1:7" ht="11.25">
      <c r="A8" s="433">
        <f t="shared" si="1"/>
        <v>7</v>
      </c>
      <c r="B8" s="433" t="s">
        <v>3354</v>
      </c>
      <c r="C8" s="433" t="s">
        <v>4721</v>
      </c>
      <c r="D8" s="434">
        <v>1234</v>
      </c>
      <c r="E8" s="28">
        <f t="shared" si="2"/>
        <v>10915</v>
      </c>
      <c r="F8" s="11">
        <f t="shared" si="0"/>
        <v>0.5433321718353328</v>
      </c>
      <c r="G8" s="141"/>
    </row>
    <row r="9" spans="1:7" ht="11.25">
      <c r="A9" s="433">
        <f t="shared" si="1"/>
        <v>8</v>
      </c>
      <c r="B9" s="433" t="s">
        <v>3346</v>
      </c>
      <c r="C9" s="433" t="s">
        <v>4721</v>
      </c>
      <c r="D9" s="434">
        <v>1016</v>
      </c>
      <c r="E9" s="28">
        <f t="shared" si="2"/>
        <v>11931</v>
      </c>
      <c r="F9" s="11">
        <f t="shared" si="0"/>
        <v>0.5939071133456121</v>
      </c>
      <c r="G9" s="141"/>
    </row>
    <row r="10" spans="1:7" ht="11.25">
      <c r="A10" s="433">
        <f t="shared" si="1"/>
        <v>9</v>
      </c>
      <c r="B10" s="433" t="s">
        <v>3345</v>
      </c>
      <c r="C10" s="433" t="s">
        <v>4721</v>
      </c>
      <c r="D10" s="434">
        <v>1008</v>
      </c>
      <c r="E10" s="28">
        <f t="shared" si="2"/>
        <v>12939</v>
      </c>
      <c r="F10" s="11">
        <f t="shared" si="0"/>
        <v>0.6440838269699836</v>
      </c>
      <c r="G10" s="141"/>
    </row>
    <row r="11" spans="1:7" ht="11.25">
      <c r="A11" s="433">
        <f t="shared" si="1"/>
        <v>10</v>
      </c>
      <c r="B11" s="433" t="s">
        <v>3341</v>
      </c>
      <c r="C11" s="433" t="s">
        <v>4721</v>
      </c>
      <c r="D11" s="434">
        <v>1008</v>
      </c>
      <c r="E11" s="28">
        <f t="shared" si="2"/>
        <v>13947</v>
      </c>
      <c r="F11" s="11">
        <f t="shared" si="0"/>
        <v>0.6942605405943552</v>
      </c>
      <c r="G11" s="141"/>
    </row>
    <row r="12" spans="1:7" ht="11.25">
      <c r="A12" s="433">
        <f t="shared" si="1"/>
        <v>11</v>
      </c>
      <c r="B12" s="433" t="s">
        <v>3357</v>
      </c>
      <c r="C12" s="433" t="s">
        <v>4721</v>
      </c>
      <c r="D12" s="434">
        <v>919</v>
      </c>
      <c r="E12" s="28">
        <f t="shared" si="2"/>
        <v>14866</v>
      </c>
      <c r="F12" s="11">
        <f t="shared" si="0"/>
        <v>0.7400069689880033</v>
      </c>
      <c r="G12" s="141"/>
    </row>
    <row r="13" spans="1:7" ht="11.25">
      <c r="A13" s="433">
        <f t="shared" si="1"/>
        <v>12</v>
      </c>
      <c r="B13" s="433" t="s">
        <v>3358</v>
      </c>
      <c r="C13" s="433" t="s">
        <v>4721</v>
      </c>
      <c r="D13" s="434">
        <v>784</v>
      </c>
      <c r="E13" s="28">
        <f t="shared" si="2"/>
        <v>15650</v>
      </c>
      <c r="F13" s="11">
        <f t="shared" si="0"/>
        <v>0.7790333018069591</v>
      </c>
      <c r="G13" s="141"/>
    </row>
    <row r="14" spans="1:7" ht="11.25">
      <c r="A14" s="433">
        <f t="shared" si="1"/>
        <v>13</v>
      </c>
      <c r="B14" s="433" t="s">
        <v>3348</v>
      </c>
      <c r="C14" s="433" t="s">
        <v>4721</v>
      </c>
      <c r="D14" s="434">
        <v>766</v>
      </c>
      <c r="E14" s="28">
        <f t="shared" si="2"/>
        <v>16416</v>
      </c>
      <c r="F14" s="11">
        <f t="shared" si="0"/>
        <v>0.8171636218826224</v>
      </c>
      <c r="G14" s="141"/>
    </row>
    <row r="15" spans="1:7" ht="11.25">
      <c r="A15" s="433">
        <f t="shared" si="1"/>
        <v>14</v>
      </c>
      <c r="B15" s="433" t="s">
        <v>3351</v>
      </c>
      <c r="C15" s="433" t="s">
        <v>4721</v>
      </c>
      <c r="D15" s="434">
        <v>766</v>
      </c>
      <c r="E15" s="28">
        <f t="shared" si="2"/>
        <v>17182</v>
      </c>
      <c r="F15" s="11">
        <f t="shared" si="0"/>
        <v>0.8552939419582857</v>
      </c>
      <c r="G15" s="141"/>
    </row>
    <row r="16" spans="1:7" ht="11.25">
      <c r="A16" s="433">
        <f t="shared" si="1"/>
        <v>15</v>
      </c>
      <c r="B16" s="433" t="s">
        <v>3343</v>
      </c>
      <c r="C16" s="433" t="s">
        <v>4721</v>
      </c>
      <c r="D16" s="434">
        <v>744</v>
      </c>
      <c r="E16" s="28">
        <f t="shared" si="2"/>
        <v>17926</v>
      </c>
      <c r="F16" s="11">
        <f t="shared" si="0"/>
        <v>0.8923291353477028</v>
      </c>
      <c r="G16" s="141"/>
    </row>
    <row r="17" spans="1:7" ht="11.25">
      <c r="A17" s="433">
        <f t="shared" si="1"/>
        <v>16</v>
      </c>
      <c r="B17" s="433" t="s">
        <v>3350</v>
      </c>
      <c r="C17" s="433" t="s">
        <v>4721</v>
      </c>
      <c r="D17" s="434">
        <v>451</v>
      </c>
      <c r="E17" s="28">
        <f t="shared" si="2"/>
        <v>18377</v>
      </c>
      <c r="F17" s="11">
        <f t="shared" si="0"/>
        <v>0.9147792324157499</v>
      </c>
      <c r="G17" s="141"/>
    </row>
    <row r="18" spans="1:7" ht="11.25">
      <c r="A18" s="433">
        <f t="shared" si="1"/>
        <v>17</v>
      </c>
      <c r="B18" s="433" t="s">
        <v>3344</v>
      </c>
      <c r="C18" s="433" t="s">
        <v>4721</v>
      </c>
      <c r="D18" s="434">
        <v>420</v>
      </c>
      <c r="E18" s="28">
        <f t="shared" si="2"/>
        <v>18797</v>
      </c>
      <c r="F18" s="11">
        <f t="shared" si="0"/>
        <v>0.9356861964259047</v>
      </c>
      <c r="G18" s="141"/>
    </row>
    <row r="19" spans="1:7" ht="11.25">
      <c r="A19" s="433">
        <f t="shared" si="1"/>
        <v>18</v>
      </c>
      <c r="B19" s="433" t="s">
        <v>3359</v>
      </c>
      <c r="C19" s="433" t="s">
        <v>4721</v>
      </c>
      <c r="D19" s="434">
        <v>355</v>
      </c>
      <c r="E19" s="28">
        <f t="shared" si="2"/>
        <v>19152</v>
      </c>
      <c r="F19" s="11">
        <f t="shared" si="0"/>
        <v>0.9533575588630594</v>
      </c>
      <c r="G19" s="141"/>
    </row>
    <row r="20" spans="1:7" ht="11.25">
      <c r="A20" s="433">
        <f t="shared" si="1"/>
        <v>19</v>
      </c>
      <c r="B20" s="433" t="s">
        <v>3349</v>
      </c>
      <c r="C20" s="433" t="s">
        <v>4721</v>
      </c>
      <c r="D20" s="434">
        <v>303</v>
      </c>
      <c r="E20" s="28">
        <f t="shared" si="2"/>
        <v>19455</v>
      </c>
      <c r="F20" s="11">
        <f t="shared" si="0"/>
        <v>0.968440440041814</v>
      </c>
      <c r="G20" s="141"/>
    </row>
    <row r="21" spans="1:7" ht="11.25">
      <c r="A21" s="433">
        <f t="shared" si="1"/>
        <v>20</v>
      </c>
      <c r="B21" s="433" t="s">
        <v>3356</v>
      </c>
      <c r="C21" s="433" t="s">
        <v>4721</v>
      </c>
      <c r="D21" s="434">
        <v>268</v>
      </c>
      <c r="E21" s="28">
        <f t="shared" si="2"/>
        <v>19723</v>
      </c>
      <c r="F21" s="11">
        <f t="shared" si="0"/>
        <v>0.9817810742197223</v>
      </c>
      <c r="G21" s="141"/>
    </row>
    <row r="22" spans="1:7" ht="11.25">
      <c r="A22" s="433">
        <f t="shared" si="1"/>
        <v>21</v>
      </c>
      <c r="B22" s="433" t="s">
        <v>3353</v>
      </c>
      <c r="C22" s="433" t="s">
        <v>4721</v>
      </c>
      <c r="D22" s="434">
        <v>233</v>
      </c>
      <c r="E22" s="28">
        <f t="shared" si="2"/>
        <v>19956</v>
      </c>
      <c r="F22" s="11">
        <f t="shared" si="0"/>
        <v>0.9933794613967843</v>
      </c>
      <c r="G22" s="141"/>
    </row>
    <row r="23" spans="1:7" ht="11.25">
      <c r="A23" s="433">
        <f t="shared" si="1"/>
        <v>22</v>
      </c>
      <c r="B23" s="433" t="s">
        <v>3361</v>
      </c>
      <c r="C23" s="433" t="s">
        <v>4721</v>
      </c>
      <c r="D23" s="434">
        <v>53</v>
      </c>
      <c r="E23" s="28">
        <f t="shared" si="2"/>
        <v>20009</v>
      </c>
      <c r="F23" s="11">
        <f t="shared" si="0"/>
        <v>0.9960177211409229</v>
      </c>
      <c r="G23" s="141"/>
    </row>
    <row r="24" spans="1:7" ht="11.25">
      <c r="A24" s="433">
        <f t="shared" si="1"/>
        <v>23</v>
      </c>
      <c r="B24" s="433" t="s">
        <v>3364</v>
      </c>
      <c r="C24" s="433" t="s">
        <v>4721</v>
      </c>
      <c r="D24" s="434">
        <v>28</v>
      </c>
      <c r="E24" s="28">
        <f t="shared" si="2"/>
        <v>20037</v>
      </c>
      <c r="F24" s="11">
        <f t="shared" si="0"/>
        <v>0.9974115187415998</v>
      </c>
      <c r="G24" s="141"/>
    </row>
    <row r="25" spans="1:7" ht="11.25">
      <c r="A25" s="433">
        <f t="shared" si="1"/>
        <v>24</v>
      </c>
      <c r="B25" s="433" t="s">
        <v>3365</v>
      </c>
      <c r="C25" s="433" t="s">
        <v>4721</v>
      </c>
      <c r="D25" s="434">
        <v>10</v>
      </c>
      <c r="E25" s="28">
        <f t="shared" si="2"/>
        <v>20047</v>
      </c>
      <c r="F25" s="11">
        <f t="shared" si="0"/>
        <v>0.9979093035989846</v>
      </c>
      <c r="G25" s="141"/>
    </row>
    <row r="26" spans="1:7" ht="11.25">
      <c r="A26" s="433">
        <f t="shared" si="1"/>
        <v>25</v>
      </c>
      <c r="B26" s="433" t="s">
        <v>272</v>
      </c>
      <c r="C26" s="433" t="s">
        <v>4721</v>
      </c>
      <c r="D26" s="434">
        <v>10</v>
      </c>
      <c r="E26" s="28">
        <f t="shared" si="2"/>
        <v>20057</v>
      </c>
      <c r="F26" s="11">
        <f t="shared" si="0"/>
        <v>0.9984070884563692</v>
      </c>
      <c r="G26" s="141"/>
    </row>
    <row r="27" spans="1:7" ht="11.25">
      <c r="A27" s="433">
        <f t="shared" si="1"/>
        <v>26</v>
      </c>
      <c r="B27" s="433" t="s">
        <v>3371</v>
      </c>
      <c r="C27" s="433" t="s">
        <v>4721</v>
      </c>
      <c r="D27" s="434">
        <v>8</v>
      </c>
      <c r="E27" s="28">
        <f t="shared" si="2"/>
        <v>20065</v>
      </c>
      <c r="F27" s="11">
        <f t="shared" si="0"/>
        <v>0.9988053163422769</v>
      </c>
      <c r="G27" s="141"/>
    </row>
    <row r="28" spans="1:7" ht="11.25">
      <c r="A28" s="433">
        <f t="shared" si="1"/>
        <v>27</v>
      </c>
      <c r="B28" s="433" t="s">
        <v>3362</v>
      </c>
      <c r="C28" s="433" t="s">
        <v>4721</v>
      </c>
      <c r="D28" s="434">
        <v>6</v>
      </c>
      <c r="E28" s="28">
        <f t="shared" si="2"/>
        <v>20071</v>
      </c>
      <c r="F28" s="11">
        <f t="shared" si="0"/>
        <v>0.9991039872567077</v>
      </c>
      <c r="G28" s="141"/>
    </row>
    <row r="29" spans="1:7" ht="11.25">
      <c r="A29" s="433">
        <f t="shared" si="1"/>
        <v>28</v>
      </c>
      <c r="B29" s="433" t="s">
        <v>3366</v>
      </c>
      <c r="C29" s="433" t="s">
        <v>4721</v>
      </c>
      <c r="D29" s="434">
        <v>5</v>
      </c>
      <c r="E29" s="28">
        <f t="shared" si="2"/>
        <v>20076</v>
      </c>
      <c r="F29" s="11">
        <f t="shared" si="0"/>
        <v>0.9993528796854</v>
      </c>
      <c r="G29" s="141"/>
    </row>
    <row r="30" spans="1:7" ht="11.25">
      <c r="A30" s="433">
        <f t="shared" si="1"/>
        <v>29</v>
      </c>
      <c r="B30" s="433" t="s">
        <v>275</v>
      </c>
      <c r="C30" s="433" t="s">
        <v>4721</v>
      </c>
      <c r="D30" s="434">
        <v>3</v>
      </c>
      <c r="E30" s="28">
        <f t="shared" si="2"/>
        <v>20079</v>
      </c>
      <c r="F30" s="11">
        <f t="shared" si="0"/>
        <v>0.9995022151426154</v>
      </c>
      <c r="G30" s="141"/>
    </row>
    <row r="31" spans="1:7" ht="11.25">
      <c r="A31" s="433">
        <f t="shared" si="1"/>
        <v>30</v>
      </c>
      <c r="B31" s="433" t="s">
        <v>276</v>
      </c>
      <c r="C31" s="433" t="s">
        <v>4721</v>
      </c>
      <c r="D31" s="434">
        <v>2</v>
      </c>
      <c r="E31" s="28">
        <f t="shared" si="2"/>
        <v>20081</v>
      </c>
      <c r="F31" s="11">
        <f t="shared" si="0"/>
        <v>0.9996017721140923</v>
      </c>
      <c r="G31" s="141"/>
    </row>
    <row r="32" spans="1:7" ht="11.25">
      <c r="A32" s="433">
        <f t="shared" si="1"/>
        <v>31</v>
      </c>
      <c r="B32" s="433" t="s">
        <v>3363</v>
      </c>
      <c r="C32" s="433" t="s">
        <v>4721</v>
      </c>
      <c r="D32" s="434">
        <v>2</v>
      </c>
      <c r="E32" s="28">
        <f t="shared" si="2"/>
        <v>20083</v>
      </c>
      <c r="F32" s="11">
        <f t="shared" si="0"/>
        <v>0.9997013290855692</v>
      </c>
      <c r="G32" s="141"/>
    </row>
    <row r="33" spans="1:7" ht="11.25">
      <c r="A33" s="433">
        <f t="shared" si="1"/>
        <v>32</v>
      </c>
      <c r="B33" s="433" t="s">
        <v>284</v>
      </c>
      <c r="C33" s="433" t="s">
        <v>4721</v>
      </c>
      <c r="D33" s="434">
        <v>2</v>
      </c>
      <c r="E33" s="28">
        <f t="shared" si="2"/>
        <v>20085</v>
      </c>
      <c r="F33" s="11">
        <f t="shared" si="0"/>
        <v>0.9998008860570461</v>
      </c>
      <c r="G33" s="141"/>
    </row>
    <row r="34" spans="1:7" ht="11.25">
      <c r="A34" s="433">
        <f t="shared" si="1"/>
        <v>33</v>
      </c>
      <c r="B34" s="433" t="s">
        <v>278</v>
      </c>
      <c r="C34" s="433" t="s">
        <v>4721</v>
      </c>
      <c r="D34" s="434">
        <v>1</v>
      </c>
      <c r="E34" s="28">
        <f t="shared" si="2"/>
        <v>20086</v>
      </c>
      <c r="F34" s="11">
        <f t="shared" si="0"/>
        <v>0.9998506645427846</v>
      </c>
      <c r="G34" s="141"/>
    </row>
    <row r="35" spans="1:7" ht="11.25">
      <c r="A35" s="433">
        <f t="shared" si="1"/>
        <v>34</v>
      </c>
      <c r="B35" s="433" t="s">
        <v>302</v>
      </c>
      <c r="C35" s="433" t="s">
        <v>4721</v>
      </c>
      <c r="D35" s="434">
        <v>1</v>
      </c>
      <c r="E35" s="28">
        <f t="shared" si="2"/>
        <v>20087</v>
      </c>
      <c r="F35" s="11">
        <f t="shared" si="0"/>
        <v>0.9999004430285231</v>
      </c>
      <c r="G35" s="141"/>
    </row>
    <row r="36" spans="1:7" ht="11.25">
      <c r="A36" s="440">
        <f t="shared" si="1"/>
        <v>35</v>
      </c>
      <c r="B36" s="440" t="s">
        <v>283</v>
      </c>
      <c r="C36" s="433" t="s">
        <v>4721</v>
      </c>
      <c r="D36" s="441">
        <v>1</v>
      </c>
      <c r="E36" s="442">
        <f t="shared" si="2"/>
        <v>20088</v>
      </c>
      <c r="F36" s="60">
        <f t="shared" si="0"/>
        <v>0.9999502215142615</v>
      </c>
      <c r="G36" s="141"/>
    </row>
    <row r="37" spans="1:6" ht="12" thickBot="1">
      <c r="A37" s="437">
        <f t="shared" si="1"/>
        <v>36</v>
      </c>
      <c r="B37" s="437" t="s">
        <v>3374</v>
      </c>
      <c r="C37" s="437" t="s">
        <v>4721</v>
      </c>
      <c r="D37" s="438">
        <v>1</v>
      </c>
      <c r="E37" s="29">
        <f t="shared" si="2"/>
        <v>20089</v>
      </c>
      <c r="F37" s="14">
        <f t="shared" si="0"/>
        <v>1</v>
      </c>
    </row>
    <row r="38" spans="1:6" ht="12" thickTop="1">
      <c r="A38" s="61"/>
      <c r="B38" s="61"/>
      <c r="C38" s="61" t="s">
        <v>295</v>
      </c>
      <c r="D38" s="8">
        <f>SUM(D2:D37)</f>
        <v>20089</v>
      </c>
      <c r="E38" s="8"/>
      <c r="F38" s="61"/>
    </row>
  </sheetData>
  <printOptions/>
  <pageMargins left="0.75" right="0.75" top="1" bottom="1" header="0.4921259845" footer="0.4921259845"/>
  <pageSetup orientation="portrait" paperSize="9"/>
  <ignoredErrors>
    <ignoredError sqref="B2:B7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B6:L48"/>
  <sheetViews>
    <sheetView tabSelected="1" workbookViewId="0" topLeftCell="A7">
      <selection activeCell="A1" sqref="A1"/>
    </sheetView>
  </sheetViews>
  <sheetFormatPr defaultColWidth="11.421875" defaultRowHeight="12.75"/>
  <cols>
    <col min="1" max="8" width="11.421875" style="114" customWidth="1"/>
    <col min="9" max="11" width="14.7109375" style="114" customWidth="1"/>
    <col min="12" max="16384" width="11.421875" style="114" customWidth="1"/>
  </cols>
  <sheetData>
    <row r="1" ht="12.75"/>
    <row r="2" ht="12.75"/>
    <row r="3" ht="12.75"/>
    <row r="4" ht="12.75"/>
    <row r="5" ht="12.75"/>
    <row r="6" spans="2:12" ht="12.75">
      <c r="B6" s="564" t="s">
        <v>1198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</row>
    <row r="7" spans="2:12" ht="12.75"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</row>
    <row r="8" spans="2:12" ht="12.75"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</row>
    <row r="9" spans="2:12" ht="12.75"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</row>
    <row r="10" spans="2:12" ht="12.75"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</row>
    <row r="11" spans="2:12" ht="12.75"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</row>
    <row r="12" spans="2:12" ht="12.75"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</row>
    <row r="13" ht="12.75"/>
    <row r="14" spans="9:12" ht="12.75">
      <c r="I14" s="568" t="s">
        <v>579</v>
      </c>
      <c r="J14" s="568" t="s">
        <v>580</v>
      </c>
      <c r="K14" s="568" t="s">
        <v>581</v>
      </c>
      <c r="L14" s="115"/>
    </row>
    <row r="15" spans="3:12" ht="12.75">
      <c r="C15" s="567" t="s">
        <v>1579</v>
      </c>
      <c r="D15" s="567"/>
      <c r="E15" s="567"/>
      <c r="I15" s="569"/>
      <c r="J15" s="569"/>
      <c r="K15" s="569"/>
      <c r="L15" s="115"/>
    </row>
    <row r="16" spans="3:12" ht="12.75">
      <c r="C16" s="567"/>
      <c r="D16" s="567"/>
      <c r="E16" s="567"/>
      <c r="I16" s="569"/>
      <c r="J16" s="569"/>
      <c r="K16" s="569"/>
      <c r="L16" s="115"/>
    </row>
    <row r="17" spans="3:12" ht="12.75">
      <c r="C17" s="567"/>
      <c r="D17" s="567"/>
      <c r="E17" s="567"/>
      <c r="L17" s="115"/>
    </row>
    <row r="18" ht="12.75">
      <c r="L18" s="115"/>
    </row>
    <row r="19" ht="12.75">
      <c r="L19" s="115"/>
    </row>
    <row r="20" ht="12.75">
      <c r="L20" s="115"/>
    </row>
    <row r="21" ht="12.75">
      <c r="L21" s="115"/>
    </row>
    <row r="22" ht="12.75"/>
    <row r="23" s="5" customFormat="1" ht="11.25"/>
    <row r="24" s="5" customFormat="1" ht="11.25"/>
    <row r="25" s="5" customFormat="1" ht="11.25"/>
    <row r="26" spans="3:11" s="5" customFormat="1" ht="12.75">
      <c r="C26" s="566" t="s">
        <v>1199</v>
      </c>
      <c r="D26" s="566"/>
      <c r="E26" s="566"/>
      <c r="F26" s="566"/>
      <c r="G26" s="566"/>
      <c r="H26" s="566"/>
      <c r="I26" s="118" t="s">
        <v>4299</v>
      </c>
      <c r="J26" s="256" t="s">
        <v>4299</v>
      </c>
      <c r="K26" s="256" t="s">
        <v>4299</v>
      </c>
    </row>
    <row r="27" spans="3:11" s="5" customFormat="1" ht="12.75">
      <c r="C27" s="566" t="s">
        <v>585</v>
      </c>
      <c r="D27" s="566"/>
      <c r="E27" s="566"/>
      <c r="F27" s="566"/>
      <c r="G27" s="566"/>
      <c r="H27" s="566" t="s">
        <v>1200</v>
      </c>
      <c r="I27" s="118" t="s">
        <v>4299</v>
      </c>
      <c r="J27" s="118" t="s">
        <v>4299</v>
      </c>
      <c r="K27" s="118" t="s">
        <v>4299</v>
      </c>
    </row>
    <row r="28" spans="3:11" s="5" customFormat="1" ht="12.75">
      <c r="C28" s="566" t="s">
        <v>1202</v>
      </c>
      <c r="D28" s="566"/>
      <c r="E28" s="566"/>
      <c r="F28" s="566"/>
      <c r="G28" s="566"/>
      <c r="H28" s="566"/>
      <c r="I28" s="118" t="s">
        <v>4299</v>
      </c>
      <c r="J28" s="118" t="s">
        <v>4299</v>
      </c>
      <c r="K28" s="118" t="s">
        <v>4299</v>
      </c>
    </row>
    <row r="29" spans="3:11" s="5" customFormat="1" ht="12.75">
      <c r="C29" s="563" t="s">
        <v>1203</v>
      </c>
      <c r="D29" s="563"/>
      <c r="E29" s="563"/>
      <c r="F29" s="563"/>
      <c r="G29" s="563"/>
      <c r="H29" s="563"/>
      <c r="I29" s="118" t="s">
        <v>4299</v>
      </c>
      <c r="J29" s="118" t="s">
        <v>4299</v>
      </c>
      <c r="K29" s="118" t="s">
        <v>4299</v>
      </c>
    </row>
    <row r="30" spans="3:11" s="5" customFormat="1" ht="12.75">
      <c r="C30" s="563" t="s">
        <v>1204</v>
      </c>
      <c r="D30" s="563"/>
      <c r="E30" s="563"/>
      <c r="F30" s="563"/>
      <c r="G30" s="563"/>
      <c r="H30" s="563"/>
      <c r="I30" s="118" t="s">
        <v>4299</v>
      </c>
      <c r="J30" s="118" t="s">
        <v>4299</v>
      </c>
      <c r="K30" s="118" t="s">
        <v>4299</v>
      </c>
    </row>
    <row r="31" spans="3:11" s="5" customFormat="1" ht="12.75">
      <c r="C31" s="563" t="s">
        <v>1201</v>
      </c>
      <c r="D31" s="563"/>
      <c r="E31" s="563"/>
      <c r="F31" s="563"/>
      <c r="G31" s="563"/>
      <c r="H31" s="563"/>
      <c r="I31" s="118" t="s">
        <v>4299</v>
      </c>
      <c r="J31" s="118" t="s">
        <v>4299</v>
      </c>
      <c r="K31" s="118" t="s">
        <v>4299</v>
      </c>
    </row>
    <row r="32" spans="3:11" s="5" customFormat="1" ht="12.75">
      <c r="C32" s="563" t="s">
        <v>1205</v>
      </c>
      <c r="D32" s="563"/>
      <c r="E32" s="563"/>
      <c r="F32" s="563"/>
      <c r="G32" s="563"/>
      <c r="H32" s="563"/>
      <c r="I32" s="118" t="s">
        <v>4299</v>
      </c>
      <c r="J32" s="118" t="s">
        <v>4299</v>
      </c>
      <c r="K32" s="118" t="s">
        <v>4299</v>
      </c>
    </row>
    <row r="33" spans="3:11" s="5" customFormat="1" ht="12.75">
      <c r="C33" s="563" t="s">
        <v>1206</v>
      </c>
      <c r="D33" s="563"/>
      <c r="E33" s="563"/>
      <c r="F33" s="563"/>
      <c r="G33" s="563"/>
      <c r="H33" s="563"/>
      <c r="I33" s="118" t="s">
        <v>4299</v>
      </c>
      <c r="J33" s="118" t="s">
        <v>4299</v>
      </c>
      <c r="K33" s="118" t="s">
        <v>4299</v>
      </c>
    </row>
    <row r="34" spans="3:11" s="5" customFormat="1" ht="12.75">
      <c r="C34" s="563" t="s">
        <v>1207</v>
      </c>
      <c r="D34" s="563"/>
      <c r="E34" s="563"/>
      <c r="F34" s="563"/>
      <c r="G34" s="563"/>
      <c r="H34" s="563"/>
      <c r="I34" s="118" t="s">
        <v>4299</v>
      </c>
      <c r="J34" s="118" t="s">
        <v>4299</v>
      </c>
      <c r="K34" s="118" t="s">
        <v>4299</v>
      </c>
    </row>
    <row r="35" spans="3:11" s="5" customFormat="1" ht="12.75">
      <c r="C35" s="563" t="s">
        <v>4298</v>
      </c>
      <c r="D35" s="563"/>
      <c r="E35" s="563"/>
      <c r="F35" s="563"/>
      <c r="G35" s="563"/>
      <c r="H35" s="563"/>
      <c r="I35" s="256" t="s">
        <v>4299</v>
      </c>
      <c r="J35" s="256" t="s">
        <v>4299</v>
      </c>
      <c r="K35" s="256" t="s">
        <v>4299</v>
      </c>
    </row>
    <row r="36" spans="3:11" s="5" customFormat="1" ht="12.75">
      <c r="C36" s="563" t="s">
        <v>1208</v>
      </c>
      <c r="D36" s="563"/>
      <c r="E36" s="563"/>
      <c r="F36" s="563"/>
      <c r="G36" s="563"/>
      <c r="H36" s="563"/>
      <c r="I36" s="118" t="s">
        <v>4299</v>
      </c>
      <c r="J36" s="118" t="s">
        <v>4299</v>
      </c>
      <c r="K36" s="118" t="s">
        <v>4299</v>
      </c>
    </row>
    <row r="37" spans="3:11" s="5" customFormat="1" ht="12.75">
      <c r="C37" s="563" t="s">
        <v>1209</v>
      </c>
      <c r="D37" s="563"/>
      <c r="E37" s="563"/>
      <c r="F37" s="563"/>
      <c r="G37" s="563"/>
      <c r="H37" s="563"/>
      <c r="I37" s="118" t="s">
        <v>4299</v>
      </c>
      <c r="J37" s="118" t="s">
        <v>4299</v>
      </c>
      <c r="K37" s="118" t="s">
        <v>4299</v>
      </c>
    </row>
    <row r="38" spans="3:11" s="5" customFormat="1" ht="12.75">
      <c r="C38" s="563" t="s">
        <v>1210</v>
      </c>
      <c r="D38" s="563"/>
      <c r="E38" s="563"/>
      <c r="F38" s="563"/>
      <c r="G38" s="563"/>
      <c r="H38" s="563"/>
      <c r="I38" s="118" t="s">
        <v>4299</v>
      </c>
      <c r="J38" s="118" t="s">
        <v>4299</v>
      </c>
      <c r="K38" s="118" t="s">
        <v>4299</v>
      </c>
    </row>
    <row r="39" spans="3:11" s="5" customFormat="1" ht="12.75">
      <c r="C39" s="563" t="s">
        <v>1211</v>
      </c>
      <c r="D39" s="563"/>
      <c r="E39" s="563"/>
      <c r="F39" s="563"/>
      <c r="G39" s="563"/>
      <c r="H39" s="563"/>
      <c r="I39" s="118" t="s">
        <v>4299</v>
      </c>
      <c r="J39" s="118" t="s">
        <v>4299</v>
      </c>
      <c r="K39" s="118" t="s">
        <v>4299</v>
      </c>
    </row>
    <row r="40" spans="2:11" ht="12.75">
      <c r="B40" s="5"/>
      <c r="C40" s="563" t="s">
        <v>1212</v>
      </c>
      <c r="D40" s="563"/>
      <c r="E40" s="563"/>
      <c r="F40" s="563"/>
      <c r="G40" s="563"/>
      <c r="H40" s="563"/>
      <c r="I40" s="118" t="s">
        <v>4299</v>
      </c>
      <c r="J40" s="118" t="s">
        <v>4299</v>
      </c>
      <c r="K40" s="118" t="s">
        <v>4299</v>
      </c>
    </row>
    <row r="41" spans="2:11" ht="12.75">
      <c r="B41" s="5"/>
      <c r="C41" s="563" t="s">
        <v>1213</v>
      </c>
      <c r="D41" s="563"/>
      <c r="E41" s="563"/>
      <c r="F41" s="563"/>
      <c r="G41" s="563"/>
      <c r="H41" s="563"/>
      <c r="I41" s="118" t="s">
        <v>4299</v>
      </c>
      <c r="J41" s="118" t="s">
        <v>4299</v>
      </c>
      <c r="K41" s="118" t="s">
        <v>4299</v>
      </c>
    </row>
    <row r="42" spans="2:11" ht="12.75">
      <c r="B42" s="5"/>
      <c r="C42" s="563" t="s">
        <v>3381</v>
      </c>
      <c r="D42" s="563"/>
      <c r="E42" s="563"/>
      <c r="F42" s="563"/>
      <c r="G42" s="563"/>
      <c r="H42" s="563"/>
      <c r="I42" s="118">
        <v>250</v>
      </c>
      <c r="J42" s="118">
        <v>154</v>
      </c>
      <c r="K42" s="118">
        <v>198</v>
      </c>
    </row>
    <row r="43" spans="2:11" ht="12.75">
      <c r="B43" s="5"/>
      <c r="C43" s="563" t="s">
        <v>3380</v>
      </c>
      <c r="D43" s="563"/>
      <c r="E43" s="563"/>
      <c r="F43" s="563"/>
      <c r="G43" s="563"/>
      <c r="H43" s="563"/>
      <c r="I43" s="118" t="s">
        <v>3377</v>
      </c>
      <c r="J43" s="118" t="s">
        <v>3379</v>
      </c>
      <c r="K43" s="118" t="s">
        <v>3378</v>
      </c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 t="s">
        <v>3382</v>
      </c>
    </row>
    <row r="47" spans="2:3" ht="12.75">
      <c r="B47" s="5"/>
      <c r="C47" s="5"/>
    </row>
    <row r="48" spans="2:3" ht="12.75">
      <c r="B48" s="5"/>
      <c r="C48" s="5"/>
    </row>
  </sheetData>
  <mergeCells count="23">
    <mergeCell ref="C42:H42"/>
    <mergeCell ref="C43:H43"/>
    <mergeCell ref="B6:L12"/>
    <mergeCell ref="C26:H26"/>
    <mergeCell ref="C27:H27"/>
    <mergeCell ref="C28:H28"/>
    <mergeCell ref="C15:E17"/>
    <mergeCell ref="I14:I16"/>
    <mergeCell ref="J14:J16"/>
    <mergeCell ref="K14:K16"/>
    <mergeCell ref="C29:H29"/>
    <mergeCell ref="C33:H33"/>
    <mergeCell ref="C31:H31"/>
    <mergeCell ref="C30:H30"/>
    <mergeCell ref="C38:H38"/>
    <mergeCell ref="C37:H37"/>
    <mergeCell ref="C41:H41"/>
    <mergeCell ref="C32:H32"/>
    <mergeCell ref="C39:H39"/>
    <mergeCell ref="C34:H34"/>
    <mergeCell ref="C35:H35"/>
    <mergeCell ref="C36:H36"/>
    <mergeCell ref="C40:H40"/>
  </mergeCells>
  <hyperlinks>
    <hyperlink ref="I26" location="Synthèse!A1" display="X"/>
    <hyperlink ref="I27" location="'1 Classt UF % par formes'!A1" display="X"/>
    <hyperlink ref="I28" location="'1 Classt UF UCD par formes'!A1" display="X"/>
    <hyperlink ref="I29" location="'ETS 1 f sèches robot'!A1" display="X"/>
    <hyperlink ref="I30" location="'ETS 1 f sèches friables'!A1" display="X"/>
    <hyperlink ref="I31" location="'ETS 1 f sachets'!A1" display="X"/>
    <hyperlink ref="I32" location="'ETS 1 f buvables'!A1" display="X"/>
    <hyperlink ref="I33" location="'ETS 1 f inj petit vol'!A1" display="X"/>
    <hyperlink ref="I34" location="'ETS 1 autres f'!A1" display="X"/>
    <hyperlink ref="J26" location="Synthèse!A1" display="X"/>
    <hyperlink ref="K26" location="Synthèse!A1" display="X"/>
    <hyperlink ref="J27" location="'2 Classt UF % par formes'!A1" display="X"/>
    <hyperlink ref="J28" location="'2 Classt UF UCD par formes'!A1" display="X"/>
    <hyperlink ref="J29" location="'ETS 2 f sèches robot'!A1" display="X"/>
    <hyperlink ref="J30" location="'ETS 2 f sèches friables'!A1" display="X"/>
    <hyperlink ref="J31" location="'ETS 2 f sachets'!A1" display="X"/>
    <hyperlink ref="J32" location="'ETS 2 f buvables'!A1" display="X"/>
    <hyperlink ref="J33" location="'ETS 2 f inj petit vol'!A1" display="X"/>
    <hyperlink ref="J34" location="'ETS 2 autres f'!A1" display="X"/>
    <hyperlink ref="K29" location="'ETS 3 f sèches robot'!A1" display="X"/>
    <hyperlink ref="K30" location="'ETS 3 f sèches friables'!A1" display="X"/>
    <hyperlink ref="K31" location="'ETS 3 f sachets'!A1" display="X"/>
    <hyperlink ref="K32" location="'ETS 3 f buvables'!A1" display="X"/>
    <hyperlink ref="K33" location="'ETS 3 f inj petit vol'!A1" display="X"/>
    <hyperlink ref="K34" location="'ETS 3 autres f'!A1" display="X"/>
    <hyperlink ref="K27" location="'3 Classt UF % par formes'!A1" display="X"/>
    <hyperlink ref="K28" location="'3 Classt UF UCD par formes'!A1" display="X"/>
    <hyperlink ref="I42" location="'ETS 1 f sèches robot'!A1" display="'ETS 1 f sèches robot'!A1"/>
    <hyperlink ref="J42" location="'ETS 2 f sèches robot'!A1" display="'ETS 2 f sèches robot'!A1"/>
    <hyperlink ref="K42" location="'ETS 3 f sèches robot'!A1" display="'ETS 3 f sèches robot'!A1"/>
    <hyperlink ref="I43" location="'ETS 1 f sèches robot'!A1" display="69.000"/>
    <hyperlink ref="J43" location="'ETS 2 f sèches robot'!A1" display="65.000"/>
    <hyperlink ref="K43" location="'ETS 3 f sèches robot'!A1" display="134.000"/>
    <hyperlink ref="I35" location="'1 Toutes formes'!A1" display="X"/>
    <hyperlink ref="J35" location="'2 Toutes formes'!A1" display="X"/>
    <hyperlink ref="K35" location="'3 Toutes formes'!A1" display="X"/>
    <hyperlink ref="I36" location="'1 F orales sèches robotisables'!A1" display="X"/>
    <hyperlink ref="J36" location="'2 F orales sèches robotisables'!A1" display="X"/>
    <hyperlink ref="K36" location="'3 F orales sèches robotisables'!A1" display="X"/>
    <hyperlink ref="I37" location="'1 F orales sèches friables'!A1" display="X"/>
    <hyperlink ref="J37" location="'2 F orales sèches friables'!A1" display="X"/>
    <hyperlink ref="K37" location="'3 F orales sèches friables'!A1" display="X"/>
    <hyperlink ref="I38" location="'1 F sachets'!A1" display="X"/>
    <hyperlink ref="J38" location="'2 F sachets'!A1" display="X"/>
    <hyperlink ref="K38" location="'3 F sachets'!A1" display="X"/>
    <hyperlink ref="I39" location="'1 F buvables'!A1" display="X"/>
    <hyperlink ref="J39" location="'2 F buvables'!A1" display="X"/>
    <hyperlink ref="K39" location="'3 F buvables'!A1" display="X"/>
    <hyperlink ref="I40" location="'1 F pt injectable'!A1" display="X"/>
    <hyperlink ref="J40" location="'2 F pt injectable'!A1" display="X"/>
    <hyperlink ref="K40" location="'3 F pt injectable'!A1" display="X"/>
    <hyperlink ref="I41" location="'1 autres formes'!A1" display="X"/>
    <hyperlink ref="J41" location="'2 autres formes'!A1" display="X"/>
    <hyperlink ref="K41" location="'3 autres formes'!A1" display="X"/>
  </hyperlinks>
  <printOptions/>
  <pageMargins left="0.7874015748031497" right="0.7874015748031497" top="0.984251968503937" bottom="0.984251968503937" header="0.5118110236220472" footer="0.5118110236220472"/>
  <pageSetup orientation="landscape" paperSize="9" scale="75" r:id="rId4"/>
  <headerFooter alignWithMargins="0">
    <oddHeader>&amp;L&amp;"Arial,Gras"CH CADILLAC, CS PODENSAC et CH BAZAS&amp;C&amp;"Arial,Gras"&amp;14                                 
Analyse détaillée des flux de dispensation en vue d'une automatisation de la DIN</oddHeader>
    <oddFooter>&amp;L&amp;8François PESTY, Expert Conseil &amp;C&amp;8&amp;D&amp;R&amp;8&amp;P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31"/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11.421875" style="186" customWidth="1"/>
    <col min="8" max="16384" width="11.421875" style="187" customWidth="1"/>
  </cols>
  <sheetData>
    <row r="1" spans="1:7" s="140" customFormat="1" ht="57" thickBot="1">
      <c r="A1" s="170" t="s">
        <v>296</v>
      </c>
      <c r="B1" s="170" t="s">
        <v>3337</v>
      </c>
      <c r="C1" s="170" t="s">
        <v>2412</v>
      </c>
      <c r="D1" s="171" t="s">
        <v>301</v>
      </c>
      <c r="E1" s="218" t="s">
        <v>3416</v>
      </c>
      <c r="F1" s="217" t="s">
        <v>294</v>
      </c>
      <c r="G1" s="337"/>
    </row>
    <row r="2" spans="1:9" ht="12" thickTop="1">
      <c r="A2" s="166">
        <v>1</v>
      </c>
      <c r="B2" s="166" t="s">
        <v>2413</v>
      </c>
      <c r="C2" s="166" t="s">
        <v>4721</v>
      </c>
      <c r="D2" s="167">
        <v>331</v>
      </c>
      <c r="E2" s="167">
        <f>D2</f>
        <v>331</v>
      </c>
      <c r="F2" s="427">
        <f>E2/D$14</f>
        <v>0.5563025210084034</v>
      </c>
      <c r="G2" s="336"/>
      <c r="H2" s="186"/>
      <c r="I2" s="141"/>
    </row>
    <row r="3" spans="1:9" ht="11.25">
      <c r="A3" s="168">
        <f>A2+1</f>
        <v>2</v>
      </c>
      <c r="B3" s="168" t="s">
        <v>2415</v>
      </c>
      <c r="C3" s="168" t="s">
        <v>4721</v>
      </c>
      <c r="D3" s="169">
        <v>116</v>
      </c>
      <c r="E3" s="169">
        <f>D3+E2</f>
        <v>447</v>
      </c>
      <c r="F3" s="428">
        <f aca="true" t="shared" si="0" ref="F3:F13">E3/D$14</f>
        <v>0.7512605042016807</v>
      </c>
      <c r="G3" s="336"/>
      <c r="H3" s="186"/>
      <c r="I3" s="141"/>
    </row>
    <row r="4" spans="1:9" ht="11.25">
      <c r="A4" s="168">
        <f aca="true" t="shared" si="1" ref="A4:A13">A3+1</f>
        <v>3</v>
      </c>
      <c r="B4" s="168" t="s">
        <v>2414</v>
      </c>
      <c r="C4" s="168" t="s">
        <v>4721</v>
      </c>
      <c r="D4" s="169">
        <v>70</v>
      </c>
      <c r="E4" s="169">
        <f aca="true" t="shared" si="2" ref="E4:E13">D4+E3</f>
        <v>517</v>
      </c>
      <c r="F4" s="428">
        <f t="shared" si="0"/>
        <v>0.8689075630252101</v>
      </c>
      <c r="G4" s="336"/>
      <c r="H4" s="186"/>
      <c r="I4" s="141"/>
    </row>
    <row r="5" spans="1:9" ht="11.25">
      <c r="A5" s="168">
        <f t="shared" si="1"/>
        <v>4</v>
      </c>
      <c r="B5" s="168" t="s">
        <v>4427</v>
      </c>
      <c r="C5" s="168" t="s">
        <v>4721</v>
      </c>
      <c r="D5" s="169">
        <v>33</v>
      </c>
      <c r="E5" s="169">
        <f t="shared" si="2"/>
        <v>550</v>
      </c>
      <c r="F5" s="428">
        <f t="shared" si="0"/>
        <v>0.9243697478991597</v>
      </c>
      <c r="G5" s="336"/>
      <c r="H5" s="186"/>
      <c r="I5" s="141"/>
    </row>
    <row r="6" spans="1:9" ht="11.25">
      <c r="A6" s="168">
        <f t="shared" si="1"/>
        <v>5</v>
      </c>
      <c r="B6" s="168" t="s">
        <v>2416</v>
      </c>
      <c r="C6" s="168" t="s">
        <v>4721</v>
      </c>
      <c r="D6" s="169">
        <v>19</v>
      </c>
      <c r="E6" s="169">
        <f t="shared" si="2"/>
        <v>569</v>
      </c>
      <c r="F6" s="428">
        <f t="shared" si="0"/>
        <v>0.9563025210084034</v>
      </c>
      <c r="G6" s="336"/>
      <c r="H6" s="186"/>
      <c r="I6" s="141"/>
    </row>
    <row r="7" spans="1:9" ht="11.25">
      <c r="A7" s="168">
        <f t="shared" si="1"/>
        <v>6</v>
      </c>
      <c r="B7" s="168" t="s">
        <v>4428</v>
      </c>
      <c r="C7" s="168" t="s">
        <v>4721</v>
      </c>
      <c r="D7" s="169">
        <v>9</v>
      </c>
      <c r="E7" s="169">
        <f t="shared" si="2"/>
        <v>578</v>
      </c>
      <c r="F7" s="428">
        <f t="shared" si="0"/>
        <v>0.9714285714285714</v>
      </c>
      <c r="G7" s="336"/>
      <c r="H7" s="186"/>
      <c r="I7" s="141"/>
    </row>
    <row r="8" spans="1:9" ht="11.25">
      <c r="A8" s="168">
        <f t="shared" si="1"/>
        <v>7</v>
      </c>
      <c r="B8" s="168" t="s">
        <v>4431</v>
      </c>
      <c r="C8" s="168" t="s">
        <v>4721</v>
      </c>
      <c r="D8" s="169">
        <v>7</v>
      </c>
      <c r="E8" s="169">
        <f t="shared" si="2"/>
        <v>585</v>
      </c>
      <c r="F8" s="428">
        <f t="shared" si="0"/>
        <v>0.9831932773109243</v>
      </c>
      <c r="G8" s="336"/>
      <c r="H8" s="186"/>
      <c r="I8" s="141"/>
    </row>
    <row r="9" spans="1:9" ht="11.25">
      <c r="A9" s="168">
        <f t="shared" si="1"/>
        <v>8</v>
      </c>
      <c r="B9" s="168" t="s">
        <v>4429</v>
      </c>
      <c r="C9" s="168" t="s">
        <v>4721</v>
      </c>
      <c r="D9" s="169">
        <v>4</v>
      </c>
      <c r="E9" s="169">
        <f t="shared" si="2"/>
        <v>589</v>
      </c>
      <c r="F9" s="428">
        <f t="shared" si="0"/>
        <v>0.9899159663865547</v>
      </c>
      <c r="G9" s="336"/>
      <c r="H9" s="186"/>
      <c r="I9" s="141"/>
    </row>
    <row r="10" spans="1:9" ht="11.25">
      <c r="A10" s="168">
        <f t="shared" si="1"/>
        <v>9</v>
      </c>
      <c r="B10" s="168" t="s">
        <v>4430</v>
      </c>
      <c r="C10" s="168" t="s">
        <v>4721</v>
      </c>
      <c r="D10" s="169">
        <v>2</v>
      </c>
      <c r="E10" s="169">
        <f t="shared" si="2"/>
        <v>591</v>
      </c>
      <c r="F10" s="428">
        <f t="shared" si="0"/>
        <v>0.9932773109243698</v>
      </c>
      <c r="G10" s="336"/>
      <c r="H10" s="186"/>
      <c r="I10" s="141"/>
    </row>
    <row r="11" spans="1:9" ht="11.25">
      <c r="A11" s="168">
        <f t="shared" si="1"/>
        <v>10</v>
      </c>
      <c r="B11" s="168" t="s">
        <v>4434</v>
      </c>
      <c r="C11" s="168" t="s">
        <v>4721</v>
      </c>
      <c r="D11" s="169">
        <v>2</v>
      </c>
      <c r="E11" s="169">
        <f t="shared" si="2"/>
        <v>593</v>
      </c>
      <c r="F11" s="428">
        <f t="shared" si="0"/>
        <v>0.9966386554621849</v>
      </c>
      <c r="G11" s="336"/>
      <c r="H11" s="186"/>
      <c r="I11" s="141"/>
    </row>
    <row r="12" spans="1:9" ht="11.25">
      <c r="A12" s="174">
        <f t="shared" si="1"/>
        <v>11</v>
      </c>
      <c r="B12" s="174" t="s">
        <v>4435</v>
      </c>
      <c r="C12" s="168" t="s">
        <v>4721</v>
      </c>
      <c r="D12" s="175">
        <v>1</v>
      </c>
      <c r="E12" s="175">
        <f t="shared" si="2"/>
        <v>594</v>
      </c>
      <c r="F12" s="430">
        <f t="shared" si="0"/>
        <v>0.9983193277310924</v>
      </c>
      <c r="G12" s="336"/>
      <c r="H12" s="186"/>
      <c r="I12" s="141"/>
    </row>
    <row r="13" spans="1:9" ht="12" thickBot="1">
      <c r="A13" s="172">
        <f t="shared" si="1"/>
        <v>12</v>
      </c>
      <c r="B13" s="172" t="s">
        <v>4426</v>
      </c>
      <c r="C13" s="172" t="s">
        <v>4721</v>
      </c>
      <c r="D13" s="173">
        <v>1</v>
      </c>
      <c r="E13" s="173">
        <f t="shared" si="2"/>
        <v>595</v>
      </c>
      <c r="F13" s="429">
        <f t="shared" si="0"/>
        <v>1</v>
      </c>
      <c r="G13" s="208"/>
      <c r="H13" s="186"/>
      <c r="I13" s="141"/>
    </row>
    <row r="14" spans="1:9" ht="12" thickTop="1">
      <c r="A14" s="166"/>
      <c r="B14" s="166"/>
      <c r="C14" s="166" t="s">
        <v>295</v>
      </c>
      <c r="D14" s="216">
        <f>SUM(D2:D13)</f>
        <v>595</v>
      </c>
      <c r="E14" s="216"/>
      <c r="F14" s="166"/>
      <c r="G14" s="208"/>
      <c r="H14" s="186"/>
      <c r="I14" s="141"/>
    </row>
    <row r="15" spans="1:9" ht="11.25">
      <c r="A15" s="207"/>
      <c r="B15" s="207"/>
      <c r="C15" s="207"/>
      <c r="D15" s="215"/>
      <c r="E15" s="215"/>
      <c r="F15" s="207"/>
      <c r="G15" s="208"/>
      <c r="H15" s="186"/>
      <c r="I15" s="141"/>
    </row>
    <row r="16" spans="1:9" ht="11.25">
      <c r="A16" s="207"/>
      <c r="B16" s="207"/>
      <c r="C16" s="207"/>
      <c r="D16" s="215"/>
      <c r="E16" s="215"/>
      <c r="F16" s="207"/>
      <c r="G16" s="208"/>
      <c r="H16" s="186"/>
      <c r="I16" s="141"/>
    </row>
    <row r="17" spans="1:9" ht="11.25">
      <c r="A17" s="207"/>
      <c r="B17" s="207"/>
      <c r="C17" s="207"/>
      <c r="D17" s="215"/>
      <c r="E17" s="215"/>
      <c r="F17" s="207"/>
      <c r="G17" s="208"/>
      <c r="H17" s="186"/>
      <c r="I17" s="141"/>
    </row>
    <row r="18" spans="1:9" ht="11.25">
      <c r="A18" s="207"/>
      <c r="B18" s="207"/>
      <c r="C18" s="207"/>
      <c r="D18" s="215"/>
      <c r="E18" s="215"/>
      <c r="F18" s="207"/>
      <c r="G18" s="208"/>
      <c r="H18" s="186"/>
      <c r="I18" s="141"/>
    </row>
    <row r="19" spans="1:9" ht="11.25">
      <c r="A19" s="207"/>
      <c r="B19" s="207"/>
      <c r="C19" s="207"/>
      <c r="D19" s="215"/>
      <c r="E19" s="215"/>
      <c r="F19" s="207"/>
      <c r="G19" s="208"/>
      <c r="H19" s="186"/>
      <c r="I19" s="141"/>
    </row>
    <row r="20" spans="1:9" ht="11.25">
      <c r="A20" s="207"/>
      <c r="B20" s="207"/>
      <c r="C20" s="207"/>
      <c r="D20" s="215"/>
      <c r="E20" s="215"/>
      <c r="F20" s="207"/>
      <c r="G20" s="208"/>
      <c r="H20" s="186"/>
      <c r="I20" s="141"/>
    </row>
    <row r="21" spans="1:9" ht="11.25">
      <c r="A21" s="207"/>
      <c r="B21" s="207"/>
      <c r="C21" s="207"/>
      <c r="D21" s="215"/>
      <c r="E21" s="215"/>
      <c r="F21" s="207"/>
      <c r="G21" s="208"/>
      <c r="H21" s="186"/>
      <c r="I21" s="141"/>
    </row>
    <row r="22" spans="1:9" ht="11.25">
      <c r="A22" s="207"/>
      <c r="B22" s="207"/>
      <c r="C22" s="207"/>
      <c r="D22" s="215"/>
      <c r="E22" s="215"/>
      <c r="F22" s="207"/>
      <c r="G22" s="208"/>
      <c r="H22" s="186"/>
      <c r="I22" s="141"/>
    </row>
    <row r="23" spans="1:9" ht="11.25">
      <c r="A23" s="207"/>
      <c r="B23" s="207"/>
      <c r="C23" s="207"/>
      <c r="D23" s="215"/>
      <c r="E23" s="215"/>
      <c r="F23" s="207"/>
      <c r="G23" s="208"/>
      <c r="H23" s="186"/>
      <c r="I23" s="141"/>
    </row>
    <row r="24" spans="1:9" ht="11.25">
      <c r="A24" s="207"/>
      <c r="B24" s="207"/>
      <c r="C24" s="207"/>
      <c r="D24" s="215"/>
      <c r="E24" s="215"/>
      <c r="F24" s="207"/>
      <c r="G24" s="208"/>
      <c r="H24" s="186"/>
      <c r="I24" s="141"/>
    </row>
    <row r="25" spans="1:9" ht="11.25">
      <c r="A25" s="207"/>
      <c r="B25" s="207"/>
      <c r="C25" s="207"/>
      <c r="D25" s="215"/>
      <c r="E25" s="215"/>
      <c r="F25" s="207"/>
      <c r="G25" s="208"/>
      <c r="H25" s="186"/>
      <c r="I25" s="14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32"/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5" bestFit="1" customWidth="1"/>
    <col min="2" max="2" width="6.8515625" style="5" bestFit="1" customWidth="1"/>
    <col min="3" max="3" width="16.140625" style="5" bestFit="1" customWidth="1"/>
    <col min="4" max="4" width="9.421875" style="7" customWidth="1"/>
    <col min="5" max="6" width="10.7109375" style="5" bestFit="1" customWidth="1"/>
    <col min="7" max="16384" width="11.421875" style="5" customWidth="1"/>
  </cols>
  <sheetData>
    <row r="1" spans="1:6" s="3" customFormat="1" ht="45.75" thickBot="1">
      <c r="A1" s="421" t="s">
        <v>296</v>
      </c>
      <c r="B1" s="421" t="s">
        <v>3337</v>
      </c>
      <c r="C1" s="421" t="s">
        <v>2412</v>
      </c>
      <c r="D1" s="422" t="s">
        <v>116</v>
      </c>
      <c r="E1" s="15" t="s">
        <v>293</v>
      </c>
      <c r="F1" s="15" t="s">
        <v>294</v>
      </c>
    </row>
    <row r="2" spans="1:6" ht="12" thickTop="1">
      <c r="A2" s="417">
        <v>1</v>
      </c>
      <c r="B2" s="417" t="s">
        <v>1570</v>
      </c>
      <c r="C2" s="417" t="s">
        <v>4721</v>
      </c>
      <c r="D2" s="418">
        <v>211</v>
      </c>
      <c r="E2" s="8">
        <f>D2</f>
        <v>211</v>
      </c>
      <c r="F2" s="9">
        <f>E2/D$11</f>
        <v>0.1780590717299578</v>
      </c>
    </row>
    <row r="3" spans="1:6" ht="11.25">
      <c r="A3" s="419">
        <f>A2+1</f>
        <v>2</v>
      </c>
      <c r="B3" s="419" t="s">
        <v>1569</v>
      </c>
      <c r="C3" s="419" t="s">
        <v>4721</v>
      </c>
      <c r="D3" s="420">
        <v>178</v>
      </c>
      <c r="E3" s="10">
        <f>D3+E2</f>
        <v>389</v>
      </c>
      <c r="F3" s="11">
        <f aca="true" t="shared" si="0" ref="F3:F10">E3/D$11</f>
        <v>0.32827004219409284</v>
      </c>
    </row>
    <row r="4" spans="1:6" ht="11.25">
      <c r="A4" s="419">
        <f aca="true" t="shared" si="1" ref="A4:A10">A3+1</f>
        <v>3</v>
      </c>
      <c r="B4" s="419" t="s">
        <v>1568</v>
      </c>
      <c r="C4" s="419" t="s">
        <v>4721</v>
      </c>
      <c r="D4" s="420">
        <v>173</v>
      </c>
      <c r="E4" s="10">
        <f aca="true" t="shared" si="2" ref="E4:E10">D4+E3</f>
        <v>562</v>
      </c>
      <c r="F4" s="11">
        <f t="shared" si="0"/>
        <v>0.4742616033755274</v>
      </c>
    </row>
    <row r="5" spans="1:6" ht="11.25">
      <c r="A5" s="419">
        <f t="shared" si="1"/>
        <v>4</v>
      </c>
      <c r="B5" s="419" t="s">
        <v>1567</v>
      </c>
      <c r="C5" s="419" t="s">
        <v>4721</v>
      </c>
      <c r="D5" s="420">
        <v>170</v>
      </c>
      <c r="E5" s="10">
        <f t="shared" si="2"/>
        <v>732</v>
      </c>
      <c r="F5" s="11">
        <f t="shared" si="0"/>
        <v>0.6177215189873417</v>
      </c>
    </row>
    <row r="6" spans="1:6" ht="11.25">
      <c r="A6" s="419">
        <f t="shared" si="1"/>
        <v>5</v>
      </c>
      <c r="B6" s="419" t="s">
        <v>1565</v>
      </c>
      <c r="C6" s="419" t="s">
        <v>4721</v>
      </c>
      <c r="D6" s="420">
        <v>166</v>
      </c>
      <c r="E6" s="10">
        <f t="shared" si="2"/>
        <v>898</v>
      </c>
      <c r="F6" s="11">
        <f t="shared" si="0"/>
        <v>0.7578059071729958</v>
      </c>
    </row>
    <row r="7" spans="1:6" ht="11.25">
      <c r="A7" s="419">
        <f t="shared" si="1"/>
        <v>6</v>
      </c>
      <c r="B7" s="419" t="s">
        <v>1566</v>
      </c>
      <c r="C7" s="419" t="s">
        <v>4721</v>
      </c>
      <c r="D7" s="420">
        <v>159</v>
      </c>
      <c r="E7" s="10">
        <f t="shared" si="2"/>
        <v>1057</v>
      </c>
      <c r="F7" s="11">
        <f t="shared" si="0"/>
        <v>0.8919831223628693</v>
      </c>
    </row>
    <row r="8" spans="1:6" ht="11.25">
      <c r="A8" s="419">
        <f t="shared" si="1"/>
        <v>7</v>
      </c>
      <c r="B8" s="419" t="s">
        <v>1564</v>
      </c>
      <c r="C8" s="419" t="s">
        <v>4721</v>
      </c>
      <c r="D8" s="420">
        <v>97</v>
      </c>
      <c r="E8" s="10">
        <f t="shared" si="2"/>
        <v>1154</v>
      </c>
      <c r="F8" s="11">
        <f t="shared" si="0"/>
        <v>0.9738396624472574</v>
      </c>
    </row>
    <row r="9" spans="1:6" ht="11.25">
      <c r="A9" s="425">
        <f t="shared" si="1"/>
        <v>8</v>
      </c>
      <c r="B9" s="425" t="s">
        <v>1571</v>
      </c>
      <c r="C9" s="419" t="s">
        <v>4721</v>
      </c>
      <c r="D9" s="426">
        <v>30</v>
      </c>
      <c r="E9" s="59">
        <f t="shared" si="2"/>
        <v>1184</v>
      </c>
      <c r="F9" s="60">
        <f t="shared" si="0"/>
        <v>0.99915611814346</v>
      </c>
    </row>
    <row r="10" spans="1:6" ht="12" thickBot="1">
      <c r="A10" s="423">
        <f t="shared" si="1"/>
        <v>9</v>
      </c>
      <c r="B10" s="423" t="s">
        <v>1572</v>
      </c>
      <c r="C10" s="423" t="s">
        <v>4721</v>
      </c>
      <c r="D10" s="424">
        <v>1</v>
      </c>
      <c r="E10" s="13">
        <f t="shared" si="2"/>
        <v>1185</v>
      </c>
      <c r="F10" s="14">
        <f t="shared" si="0"/>
        <v>1</v>
      </c>
    </row>
    <row r="11" spans="1:6" ht="12" thickTop="1">
      <c r="A11" s="61"/>
      <c r="B11" s="61"/>
      <c r="C11" s="61" t="s">
        <v>295</v>
      </c>
      <c r="D11" s="8">
        <f>SUM(D2:D10)</f>
        <v>1185</v>
      </c>
      <c r="E11" s="61"/>
      <c r="F11" s="61"/>
    </row>
  </sheetData>
  <printOptions/>
  <pageMargins left="0.75" right="0.75" top="1" bottom="1" header="0.4921259845" footer="0.4921259845"/>
  <pageSetup orientation="portrait" paperSize="9"/>
  <ignoredErrors>
    <ignoredError sqref="B2:B10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0"/>
  <dimension ref="A1:G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1.0039062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16384" width="11.421875" style="187" customWidth="1"/>
  </cols>
  <sheetData>
    <row r="1" spans="1:6" s="140" customFormat="1" ht="68.25" thickBot="1">
      <c r="A1" s="409" t="s">
        <v>296</v>
      </c>
      <c r="B1" s="409" t="s">
        <v>3337</v>
      </c>
      <c r="C1" s="409" t="s">
        <v>3338</v>
      </c>
      <c r="D1" s="410" t="s">
        <v>303</v>
      </c>
      <c r="E1" s="413" t="s">
        <v>3416</v>
      </c>
      <c r="F1" s="15" t="s">
        <v>294</v>
      </c>
    </row>
    <row r="2" spans="1:7" ht="12" thickTop="1">
      <c r="A2" s="405">
        <v>1</v>
      </c>
      <c r="B2" s="405" t="s">
        <v>284</v>
      </c>
      <c r="C2" s="405" t="s">
        <v>4721</v>
      </c>
      <c r="D2" s="406">
        <v>2941</v>
      </c>
      <c r="E2" s="30">
        <f>D2</f>
        <v>2941</v>
      </c>
      <c r="F2" s="9">
        <f>E2/D$39</f>
        <v>0.1847477856649287</v>
      </c>
      <c r="G2" s="141"/>
    </row>
    <row r="3" spans="1:7" ht="11.25">
      <c r="A3" s="407">
        <f>A2+1</f>
        <v>2</v>
      </c>
      <c r="B3" s="407" t="s">
        <v>3364</v>
      </c>
      <c r="C3" s="407" t="s">
        <v>4721</v>
      </c>
      <c r="D3" s="408">
        <v>2409</v>
      </c>
      <c r="E3" s="31">
        <f>D3+E2</f>
        <v>5350</v>
      </c>
      <c r="F3" s="11">
        <f aca="true" t="shared" si="0" ref="F3:F38">E3/D$39</f>
        <v>0.3360763867077078</v>
      </c>
      <c r="G3" s="141"/>
    </row>
    <row r="4" spans="1:7" ht="11.25">
      <c r="A4" s="407">
        <f aca="true" t="shared" si="1" ref="A4:A38">A3+1</f>
        <v>3</v>
      </c>
      <c r="B4" s="407" t="s">
        <v>3345</v>
      </c>
      <c r="C4" s="407" t="s">
        <v>4721</v>
      </c>
      <c r="D4" s="408">
        <v>1007</v>
      </c>
      <c r="E4" s="31">
        <f aca="true" t="shared" si="2" ref="E4:E38">D4+E3</f>
        <v>6357</v>
      </c>
      <c r="F4" s="11">
        <f t="shared" si="0"/>
        <v>0.3993341290282053</v>
      </c>
      <c r="G4" s="141"/>
    </row>
    <row r="5" spans="1:7" ht="11.25">
      <c r="A5" s="407">
        <f t="shared" si="1"/>
        <v>4</v>
      </c>
      <c r="B5" s="407" t="s">
        <v>3346</v>
      </c>
      <c r="C5" s="407" t="s">
        <v>4721</v>
      </c>
      <c r="D5" s="408">
        <v>733</v>
      </c>
      <c r="E5" s="31">
        <f t="shared" si="2"/>
        <v>7090</v>
      </c>
      <c r="F5" s="11">
        <f t="shared" si="0"/>
        <v>0.4453797349079716</v>
      </c>
      <c r="G5" s="141"/>
    </row>
    <row r="6" spans="1:7" ht="11.25">
      <c r="A6" s="407">
        <f t="shared" si="1"/>
        <v>5</v>
      </c>
      <c r="B6" s="407" t="s">
        <v>3342</v>
      </c>
      <c r="C6" s="407" t="s">
        <v>4721</v>
      </c>
      <c r="D6" s="408">
        <v>684</v>
      </c>
      <c r="E6" s="31">
        <f t="shared" si="2"/>
        <v>7774</v>
      </c>
      <c r="F6" s="11">
        <f t="shared" si="0"/>
        <v>0.4883472579935926</v>
      </c>
      <c r="G6" s="141"/>
    </row>
    <row r="7" spans="1:7" ht="11.25">
      <c r="A7" s="407">
        <f t="shared" si="1"/>
        <v>6</v>
      </c>
      <c r="B7" s="407" t="s">
        <v>3350</v>
      </c>
      <c r="C7" s="407" t="s">
        <v>4721</v>
      </c>
      <c r="D7" s="408">
        <v>630</v>
      </c>
      <c r="E7" s="31">
        <f t="shared" si="2"/>
        <v>8404</v>
      </c>
      <c r="F7" s="11">
        <f t="shared" si="0"/>
        <v>0.5279226082040329</v>
      </c>
      <c r="G7" s="141"/>
    </row>
    <row r="8" spans="1:7" ht="11.25">
      <c r="A8" s="407">
        <f t="shared" si="1"/>
        <v>7</v>
      </c>
      <c r="B8" s="407" t="s">
        <v>3352</v>
      </c>
      <c r="C8" s="407" t="s">
        <v>4721</v>
      </c>
      <c r="D8" s="408">
        <v>574</v>
      </c>
      <c r="E8" s="31">
        <f t="shared" si="2"/>
        <v>8978</v>
      </c>
      <c r="F8" s="11">
        <f t="shared" si="0"/>
        <v>0.5639801495068786</v>
      </c>
      <c r="G8" s="141"/>
    </row>
    <row r="9" spans="1:7" ht="11.25">
      <c r="A9" s="407">
        <f t="shared" si="1"/>
        <v>8</v>
      </c>
      <c r="B9" s="407" t="s">
        <v>3343</v>
      </c>
      <c r="C9" s="407" t="s">
        <v>4721</v>
      </c>
      <c r="D9" s="408">
        <v>550</v>
      </c>
      <c r="E9" s="31">
        <f t="shared" si="2"/>
        <v>9528</v>
      </c>
      <c r="F9" s="11">
        <f t="shared" si="0"/>
        <v>0.598530058420755</v>
      </c>
      <c r="G9" s="141"/>
    </row>
    <row r="10" spans="1:7" ht="11.25">
      <c r="A10" s="407">
        <f t="shared" si="1"/>
        <v>9</v>
      </c>
      <c r="B10" s="407" t="s">
        <v>3356</v>
      </c>
      <c r="C10" s="407" t="s">
        <v>4721</v>
      </c>
      <c r="D10" s="408">
        <v>540</v>
      </c>
      <c r="E10" s="31">
        <f t="shared" si="2"/>
        <v>10068</v>
      </c>
      <c r="F10" s="11">
        <f t="shared" si="0"/>
        <v>0.6324517871725611</v>
      </c>
      <c r="G10" s="141"/>
    </row>
    <row r="11" spans="1:7" ht="11.25">
      <c r="A11" s="407">
        <f t="shared" si="1"/>
        <v>10</v>
      </c>
      <c r="B11" s="407" t="s">
        <v>3351</v>
      </c>
      <c r="C11" s="407" t="s">
        <v>4721</v>
      </c>
      <c r="D11" s="408">
        <v>513</v>
      </c>
      <c r="E11" s="31">
        <f t="shared" si="2"/>
        <v>10581</v>
      </c>
      <c r="F11" s="11">
        <f t="shared" si="0"/>
        <v>0.6646774294867768</v>
      </c>
      <c r="G11" s="141"/>
    </row>
    <row r="12" spans="1:7" ht="11.25">
      <c r="A12" s="407">
        <f t="shared" si="1"/>
        <v>11</v>
      </c>
      <c r="B12" s="407" t="s">
        <v>3341</v>
      </c>
      <c r="C12" s="407" t="s">
        <v>4721</v>
      </c>
      <c r="D12" s="408">
        <v>513</v>
      </c>
      <c r="E12" s="31">
        <f t="shared" si="2"/>
        <v>11094</v>
      </c>
      <c r="F12" s="11">
        <f t="shared" si="0"/>
        <v>0.6969030718009925</v>
      </c>
      <c r="G12" s="141"/>
    </row>
    <row r="13" spans="1:7" ht="11.25">
      <c r="A13" s="407">
        <f t="shared" si="1"/>
        <v>12</v>
      </c>
      <c r="B13" s="407" t="s">
        <v>3349</v>
      </c>
      <c r="C13" s="407" t="s">
        <v>4721</v>
      </c>
      <c r="D13" s="408">
        <v>456</v>
      </c>
      <c r="E13" s="31">
        <f t="shared" si="2"/>
        <v>11550</v>
      </c>
      <c r="F13" s="11">
        <f t="shared" si="0"/>
        <v>0.7255480871914065</v>
      </c>
      <c r="G13" s="141"/>
    </row>
    <row r="14" spans="1:7" ht="11.25">
      <c r="A14" s="407">
        <f t="shared" si="1"/>
        <v>13</v>
      </c>
      <c r="B14" s="407" t="s">
        <v>3367</v>
      </c>
      <c r="C14" s="407" t="s">
        <v>4721</v>
      </c>
      <c r="D14" s="408">
        <v>456</v>
      </c>
      <c r="E14" s="31">
        <f t="shared" si="2"/>
        <v>12006</v>
      </c>
      <c r="F14" s="11">
        <f t="shared" si="0"/>
        <v>0.7541931025818205</v>
      </c>
      <c r="G14" s="141"/>
    </row>
    <row r="15" spans="1:7" ht="11.25">
      <c r="A15" s="407">
        <f t="shared" si="1"/>
        <v>14</v>
      </c>
      <c r="B15" s="407" t="s">
        <v>3358</v>
      </c>
      <c r="C15" s="407" t="s">
        <v>4721</v>
      </c>
      <c r="D15" s="408">
        <v>451</v>
      </c>
      <c r="E15" s="31">
        <f t="shared" si="2"/>
        <v>12457</v>
      </c>
      <c r="F15" s="11">
        <f t="shared" si="0"/>
        <v>0.7825240278911992</v>
      </c>
      <c r="G15" s="141"/>
    </row>
    <row r="16" spans="1:7" ht="11.25">
      <c r="A16" s="407">
        <f t="shared" si="1"/>
        <v>15</v>
      </c>
      <c r="B16" s="407" t="s">
        <v>3354</v>
      </c>
      <c r="C16" s="407" t="s">
        <v>4721</v>
      </c>
      <c r="D16" s="408">
        <v>446</v>
      </c>
      <c r="E16" s="31">
        <f t="shared" si="2"/>
        <v>12903</v>
      </c>
      <c r="F16" s="11">
        <f t="shared" si="0"/>
        <v>0.8105408631195427</v>
      </c>
      <c r="G16" s="141"/>
    </row>
    <row r="17" spans="1:7" ht="11.25">
      <c r="A17" s="407">
        <f t="shared" si="1"/>
        <v>16</v>
      </c>
      <c r="B17" s="407" t="s">
        <v>3344</v>
      </c>
      <c r="C17" s="407" t="s">
        <v>4721</v>
      </c>
      <c r="D17" s="408">
        <v>432</v>
      </c>
      <c r="E17" s="31">
        <f t="shared" si="2"/>
        <v>13335</v>
      </c>
      <c r="F17" s="11">
        <f t="shared" si="0"/>
        <v>0.8376782461209875</v>
      </c>
      <c r="G17" s="141"/>
    </row>
    <row r="18" spans="1:7" ht="11.25">
      <c r="A18" s="407">
        <f t="shared" si="1"/>
        <v>17</v>
      </c>
      <c r="B18" s="407" t="s">
        <v>3355</v>
      </c>
      <c r="C18" s="407" t="s">
        <v>4721</v>
      </c>
      <c r="D18" s="408">
        <v>337</v>
      </c>
      <c r="E18" s="31">
        <f t="shared" si="2"/>
        <v>13672</v>
      </c>
      <c r="F18" s="11">
        <f t="shared" si="0"/>
        <v>0.8588479175827627</v>
      </c>
      <c r="G18" s="141"/>
    </row>
    <row r="19" spans="1:7" ht="11.25">
      <c r="A19" s="407">
        <f t="shared" si="1"/>
        <v>18</v>
      </c>
      <c r="B19" s="407" t="s">
        <v>3360</v>
      </c>
      <c r="C19" s="407" t="s">
        <v>4721</v>
      </c>
      <c r="D19" s="408">
        <v>328</v>
      </c>
      <c r="E19" s="31">
        <f t="shared" si="2"/>
        <v>14000</v>
      </c>
      <c r="F19" s="11">
        <f t="shared" si="0"/>
        <v>0.8794522268986745</v>
      </c>
      <c r="G19" s="141"/>
    </row>
    <row r="20" spans="1:7" ht="11.25">
      <c r="A20" s="407">
        <f t="shared" si="1"/>
        <v>19</v>
      </c>
      <c r="B20" s="407" t="s">
        <v>3347</v>
      </c>
      <c r="C20" s="407" t="s">
        <v>4721</v>
      </c>
      <c r="D20" s="408">
        <v>314</v>
      </c>
      <c r="E20" s="31">
        <f t="shared" si="2"/>
        <v>14314</v>
      </c>
      <c r="F20" s="11">
        <f t="shared" si="0"/>
        <v>0.8991770839876877</v>
      </c>
      <c r="G20" s="141"/>
    </row>
    <row r="21" spans="1:7" ht="11.25">
      <c r="A21" s="407">
        <f t="shared" si="1"/>
        <v>20</v>
      </c>
      <c r="B21" s="407" t="s">
        <v>3348</v>
      </c>
      <c r="C21" s="407" t="s">
        <v>4721</v>
      </c>
      <c r="D21" s="408">
        <v>298</v>
      </c>
      <c r="E21" s="31">
        <f t="shared" si="2"/>
        <v>14612</v>
      </c>
      <c r="F21" s="11">
        <f t="shared" si="0"/>
        <v>0.917896852817388</v>
      </c>
      <c r="G21" s="141"/>
    </row>
    <row r="22" spans="1:7" ht="11.25">
      <c r="A22" s="407">
        <f t="shared" si="1"/>
        <v>21</v>
      </c>
      <c r="B22" s="407" t="s">
        <v>3340</v>
      </c>
      <c r="C22" s="407" t="s">
        <v>4721</v>
      </c>
      <c r="D22" s="408">
        <v>285</v>
      </c>
      <c r="E22" s="31">
        <f t="shared" si="2"/>
        <v>14897</v>
      </c>
      <c r="F22" s="11">
        <f t="shared" si="0"/>
        <v>0.9357999874363968</v>
      </c>
      <c r="G22" s="141"/>
    </row>
    <row r="23" spans="1:7" ht="11.25">
      <c r="A23" s="407">
        <f t="shared" si="1"/>
        <v>22</v>
      </c>
      <c r="B23" s="407" t="s">
        <v>3357</v>
      </c>
      <c r="C23" s="407" t="s">
        <v>4721</v>
      </c>
      <c r="D23" s="408">
        <v>284</v>
      </c>
      <c r="E23" s="31">
        <f t="shared" si="2"/>
        <v>15181</v>
      </c>
      <c r="F23" s="11">
        <f t="shared" si="0"/>
        <v>0.9536403040391984</v>
      </c>
      <c r="G23" s="141"/>
    </row>
    <row r="24" spans="1:7" ht="11.25">
      <c r="A24" s="407">
        <f t="shared" si="1"/>
        <v>23</v>
      </c>
      <c r="B24" s="407" t="s">
        <v>3353</v>
      </c>
      <c r="C24" s="407" t="s">
        <v>4721</v>
      </c>
      <c r="D24" s="408">
        <v>250</v>
      </c>
      <c r="E24" s="31">
        <f t="shared" si="2"/>
        <v>15431</v>
      </c>
      <c r="F24" s="11">
        <f t="shared" si="0"/>
        <v>0.9693448080909605</v>
      </c>
      <c r="G24" s="141"/>
    </row>
    <row r="25" spans="1:7" ht="11.25">
      <c r="A25" s="407">
        <f t="shared" si="1"/>
        <v>24</v>
      </c>
      <c r="B25" s="407" t="s">
        <v>3359</v>
      </c>
      <c r="C25" s="407" t="s">
        <v>4721</v>
      </c>
      <c r="D25" s="408">
        <v>146</v>
      </c>
      <c r="E25" s="31">
        <f t="shared" si="2"/>
        <v>15577</v>
      </c>
      <c r="F25" s="11">
        <f t="shared" si="0"/>
        <v>0.9785162384571895</v>
      </c>
      <c r="G25" s="141"/>
    </row>
    <row r="26" spans="1:7" ht="11.25">
      <c r="A26" s="407">
        <f t="shared" si="1"/>
        <v>25</v>
      </c>
      <c r="B26" s="407" t="s">
        <v>3363</v>
      </c>
      <c r="C26" s="407" t="s">
        <v>4721</v>
      </c>
      <c r="D26" s="408">
        <v>131</v>
      </c>
      <c r="E26" s="31">
        <f t="shared" si="2"/>
        <v>15708</v>
      </c>
      <c r="F26" s="11">
        <f t="shared" si="0"/>
        <v>0.9867453985803128</v>
      </c>
      <c r="G26" s="141"/>
    </row>
    <row r="27" spans="1:7" ht="11.25">
      <c r="A27" s="407">
        <f t="shared" si="1"/>
        <v>26</v>
      </c>
      <c r="B27" s="407" t="s">
        <v>3365</v>
      </c>
      <c r="C27" s="407" t="s">
        <v>4721</v>
      </c>
      <c r="D27" s="408">
        <v>51</v>
      </c>
      <c r="E27" s="31">
        <f t="shared" si="2"/>
        <v>15759</v>
      </c>
      <c r="F27" s="11">
        <f t="shared" si="0"/>
        <v>0.9899491174068723</v>
      </c>
      <c r="G27" s="141"/>
    </row>
    <row r="28" spans="1:7" ht="11.25">
      <c r="A28" s="407">
        <f t="shared" si="1"/>
        <v>27</v>
      </c>
      <c r="B28" s="407" t="s">
        <v>3361</v>
      </c>
      <c r="C28" s="407" t="s">
        <v>4721</v>
      </c>
      <c r="D28" s="408">
        <v>39</v>
      </c>
      <c r="E28" s="31">
        <f t="shared" si="2"/>
        <v>15798</v>
      </c>
      <c r="F28" s="11">
        <f t="shared" si="0"/>
        <v>0.9923990200389472</v>
      </c>
      <c r="G28" s="141"/>
    </row>
    <row r="29" spans="1:7" ht="11.25">
      <c r="A29" s="407">
        <f t="shared" si="1"/>
        <v>28</v>
      </c>
      <c r="B29" s="407" t="s">
        <v>3368</v>
      </c>
      <c r="C29" s="407" t="s">
        <v>4721</v>
      </c>
      <c r="D29" s="408">
        <v>36</v>
      </c>
      <c r="E29" s="31">
        <f t="shared" si="2"/>
        <v>15834</v>
      </c>
      <c r="F29" s="11">
        <f t="shared" si="0"/>
        <v>0.9946604686224009</v>
      </c>
      <c r="G29" s="141"/>
    </row>
    <row r="30" spans="1:7" ht="11.25">
      <c r="A30" s="407">
        <f t="shared" si="1"/>
        <v>29</v>
      </c>
      <c r="B30" s="407" t="s">
        <v>3371</v>
      </c>
      <c r="C30" s="407" t="s">
        <v>4721</v>
      </c>
      <c r="D30" s="408">
        <v>15</v>
      </c>
      <c r="E30" s="31">
        <f t="shared" si="2"/>
        <v>15849</v>
      </c>
      <c r="F30" s="11">
        <f t="shared" si="0"/>
        <v>0.9956027388655067</v>
      </c>
      <c r="G30" s="141"/>
    </row>
    <row r="31" spans="1:7" ht="11.25">
      <c r="A31" s="407">
        <f t="shared" si="1"/>
        <v>30</v>
      </c>
      <c r="B31" s="407" t="s">
        <v>3373</v>
      </c>
      <c r="C31" s="407" t="s">
        <v>4721</v>
      </c>
      <c r="D31" s="408">
        <v>15</v>
      </c>
      <c r="E31" s="31">
        <f t="shared" si="2"/>
        <v>15864</v>
      </c>
      <c r="F31" s="11">
        <f t="shared" si="0"/>
        <v>0.9965450091086123</v>
      </c>
      <c r="G31" s="141"/>
    </row>
    <row r="32" spans="1:7" ht="11.25">
      <c r="A32" s="407">
        <f t="shared" si="1"/>
        <v>31</v>
      </c>
      <c r="B32" s="407" t="s">
        <v>3374</v>
      </c>
      <c r="C32" s="407" t="s">
        <v>4721</v>
      </c>
      <c r="D32" s="408">
        <v>12</v>
      </c>
      <c r="E32" s="31">
        <f t="shared" si="2"/>
        <v>15876</v>
      </c>
      <c r="F32" s="11">
        <f t="shared" si="0"/>
        <v>0.9972988253030969</v>
      </c>
      <c r="G32" s="141"/>
    </row>
    <row r="33" spans="1:7" ht="11.25">
      <c r="A33" s="407">
        <f t="shared" si="1"/>
        <v>32</v>
      </c>
      <c r="B33" s="407" t="s">
        <v>275</v>
      </c>
      <c r="C33" s="407" t="s">
        <v>4721</v>
      </c>
      <c r="D33" s="408">
        <v>12</v>
      </c>
      <c r="E33" s="31">
        <f t="shared" si="2"/>
        <v>15888</v>
      </c>
      <c r="F33" s="11">
        <f t="shared" si="0"/>
        <v>0.9980526414975815</v>
      </c>
      <c r="G33" s="141"/>
    </row>
    <row r="34" spans="1:7" ht="11.25">
      <c r="A34" s="407">
        <f t="shared" si="1"/>
        <v>33</v>
      </c>
      <c r="B34" s="407" t="s">
        <v>298</v>
      </c>
      <c r="C34" s="407" t="s">
        <v>4721</v>
      </c>
      <c r="D34" s="408">
        <v>11</v>
      </c>
      <c r="E34" s="31">
        <f t="shared" si="2"/>
        <v>15899</v>
      </c>
      <c r="F34" s="11">
        <f t="shared" si="0"/>
        <v>0.998743639675859</v>
      </c>
      <c r="G34" s="141"/>
    </row>
    <row r="35" spans="1:7" ht="11.25">
      <c r="A35" s="407">
        <f t="shared" si="1"/>
        <v>34</v>
      </c>
      <c r="B35" s="407" t="s">
        <v>3366</v>
      </c>
      <c r="C35" s="407" t="s">
        <v>4721</v>
      </c>
      <c r="D35" s="408">
        <v>10</v>
      </c>
      <c r="E35" s="31">
        <f t="shared" si="2"/>
        <v>15909</v>
      </c>
      <c r="F35" s="11">
        <f t="shared" si="0"/>
        <v>0.9993718198379296</v>
      </c>
      <c r="G35" s="141"/>
    </row>
    <row r="36" spans="1:7" ht="11.25">
      <c r="A36" s="407">
        <f t="shared" si="1"/>
        <v>35</v>
      </c>
      <c r="B36" s="407" t="s">
        <v>3370</v>
      </c>
      <c r="C36" s="407" t="s">
        <v>4721</v>
      </c>
      <c r="D36" s="408">
        <v>5</v>
      </c>
      <c r="E36" s="31">
        <f t="shared" si="2"/>
        <v>15914</v>
      </c>
      <c r="F36" s="11">
        <f t="shared" si="0"/>
        <v>0.9996859099189648</v>
      </c>
      <c r="G36" s="141"/>
    </row>
    <row r="37" spans="1:7" ht="11.25">
      <c r="A37" s="414">
        <f t="shared" si="1"/>
        <v>36</v>
      </c>
      <c r="B37" s="414" t="s">
        <v>3362</v>
      </c>
      <c r="C37" s="407" t="s">
        <v>4721</v>
      </c>
      <c r="D37" s="415">
        <v>3</v>
      </c>
      <c r="E37" s="416">
        <f t="shared" si="2"/>
        <v>15917</v>
      </c>
      <c r="F37" s="60">
        <f t="shared" si="0"/>
        <v>0.9998743639675859</v>
      </c>
      <c r="G37" s="141"/>
    </row>
    <row r="38" spans="1:6" ht="12" thickBot="1">
      <c r="A38" s="411">
        <f t="shared" si="1"/>
        <v>37</v>
      </c>
      <c r="B38" s="411" t="s">
        <v>276</v>
      </c>
      <c r="C38" s="411" t="s">
        <v>4721</v>
      </c>
      <c r="D38" s="412">
        <v>2</v>
      </c>
      <c r="E38" s="32">
        <f t="shared" si="2"/>
        <v>15919</v>
      </c>
      <c r="F38" s="14">
        <f t="shared" si="0"/>
        <v>1</v>
      </c>
    </row>
    <row r="39" spans="1:6" ht="12" thickTop="1">
      <c r="A39" s="61"/>
      <c r="B39" s="61"/>
      <c r="C39" s="61" t="s">
        <v>295</v>
      </c>
      <c r="D39" s="8">
        <f>SUM(D2:D38)</f>
        <v>15919</v>
      </c>
      <c r="E39" s="8"/>
      <c r="F39" s="61"/>
    </row>
  </sheetData>
  <printOptions/>
  <pageMargins left="0.75" right="0.75" top="1" bottom="1" header="0.4921259845" footer="0.4921259845"/>
  <pageSetup orientation="portrait" paperSize="9"/>
  <ignoredErrors>
    <ignoredError sqref="B2:B65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33"/>
  <dimension ref="A1:J1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customWidth="1"/>
    <col min="6" max="6" width="9.00390625" style="187" customWidth="1"/>
    <col min="7" max="7" width="41.00390625" style="186" bestFit="1" customWidth="1"/>
    <col min="8" max="8" width="11.421875" style="186" customWidth="1"/>
    <col min="9" max="16384" width="11.421875" style="187" customWidth="1"/>
  </cols>
  <sheetData>
    <row r="1" spans="1:8" s="140" customFormat="1" ht="68.25" thickBot="1">
      <c r="A1" s="180" t="s">
        <v>296</v>
      </c>
      <c r="B1" s="180" t="s">
        <v>3337</v>
      </c>
      <c r="C1" s="180" t="s">
        <v>2412</v>
      </c>
      <c r="D1" s="181" t="s">
        <v>303</v>
      </c>
      <c r="E1" s="189" t="s">
        <v>3416</v>
      </c>
      <c r="F1" s="221" t="s">
        <v>294</v>
      </c>
      <c r="G1" s="188"/>
      <c r="H1" s="188"/>
    </row>
    <row r="2" spans="1:10" ht="12" thickTop="1">
      <c r="A2" s="176">
        <v>1</v>
      </c>
      <c r="B2" s="176" t="s">
        <v>2414</v>
      </c>
      <c r="C2" s="176" t="s">
        <v>4721</v>
      </c>
      <c r="D2" s="177">
        <v>9711</v>
      </c>
      <c r="E2" s="177">
        <f>D2</f>
        <v>9711</v>
      </c>
      <c r="F2" s="401">
        <f>E2/D$14</f>
        <v>0.4705397809865297</v>
      </c>
      <c r="G2" s="335"/>
      <c r="H2" s="185"/>
      <c r="I2" s="141"/>
      <c r="J2" s="141"/>
    </row>
    <row r="3" spans="1:10" ht="11.25">
      <c r="A3" s="178">
        <f>A2+1</f>
        <v>2</v>
      </c>
      <c r="B3" s="178" t="s">
        <v>2415</v>
      </c>
      <c r="C3" s="178" t="s">
        <v>4721</v>
      </c>
      <c r="D3" s="179">
        <v>7373</v>
      </c>
      <c r="E3" s="179">
        <f>D3+E2</f>
        <v>17084</v>
      </c>
      <c r="F3" s="402">
        <f aca="true" t="shared" si="0" ref="F3:F13">E3/D$14</f>
        <v>0.827793390832445</v>
      </c>
      <c r="G3" s="335"/>
      <c r="H3" s="185"/>
      <c r="I3" s="141"/>
      <c r="J3" s="141"/>
    </row>
    <row r="4" spans="1:10" ht="11.25">
      <c r="A4" s="178">
        <f aca="true" t="shared" si="1" ref="A4:A13">A3+1</f>
        <v>3</v>
      </c>
      <c r="B4" s="178" t="s">
        <v>2413</v>
      </c>
      <c r="C4" s="178" t="s">
        <v>4721</v>
      </c>
      <c r="D4" s="179">
        <v>2203</v>
      </c>
      <c r="E4" s="179">
        <f aca="true" t="shared" si="2" ref="E4:E13">D4+E3</f>
        <v>19287</v>
      </c>
      <c r="F4" s="402">
        <f t="shared" si="0"/>
        <v>0.9345382304486869</v>
      </c>
      <c r="G4" s="335"/>
      <c r="H4" s="185"/>
      <c r="I4" s="141"/>
      <c r="J4" s="141"/>
    </row>
    <row r="5" spans="1:10" ht="11.25">
      <c r="A5" s="178">
        <f t="shared" si="1"/>
        <v>4</v>
      </c>
      <c r="B5" s="178" t="s">
        <v>4427</v>
      </c>
      <c r="C5" s="178" t="s">
        <v>4721</v>
      </c>
      <c r="D5" s="179">
        <v>905</v>
      </c>
      <c r="E5" s="179">
        <f t="shared" si="2"/>
        <v>20192</v>
      </c>
      <c r="F5" s="402">
        <f t="shared" si="0"/>
        <v>0.9783893788157767</v>
      </c>
      <c r="G5" s="335"/>
      <c r="H5" s="185"/>
      <c r="I5" s="141"/>
      <c r="J5" s="141"/>
    </row>
    <row r="6" spans="1:10" ht="11.25">
      <c r="A6" s="178">
        <f t="shared" si="1"/>
        <v>5</v>
      </c>
      <c r="B6" s="178" t="s">
        <v>2416</v>
      </c>
      <c r="C6" s="178" t="s">
        <v>4721</v>
      </c>
      <c r="D6" s="179">
        <v>261</v>
      </c>
      <c r="E6" s="179">
        <f t="shared" si="2"/>
        <v>20453</v>
      </c>
      <c r="F6" s="402">
        <f t="shared" si="0"/>
        <v>0.9910359530962303</v>
      </c>
      <c r="G6" s="335"/>
      <c r="H6" s="185"/>
      <c r="I6" s="141"/>
      <c r="J6" s="141"/>
    </row>
    <row r="7" spans="1:10" ht="11.25">
      <c r="A7" s="178">
        <f t="shared" si="1"/>
        <v>6</v>
      </c>
      <c r="B7" s="178" t="s">
        <v>4437</v>
      </c>
      <c r="C7" s="178" t="s">
        <v>4721</v>
      </c>
      <c r="D7" s="179">
        <v>56</v>
      </c>
      <c r="E7" s="179">
        <f t="shared" si="2"/>
        <v>20509</v>
      </c>
      <c r="F7" s="402">
        <f t="shared" si="0"/>
        <v>0.9937493943211552</v>
      </c>
      <c r="G7" s="335"/>
      <c r="H7" s="185"/>
      <c r="I7" s="141"/>
      <c r="J7" s="141"/>
    </row>
    <row r="8" spans="1:10" ht="11.25">
      <c r="A8" s="178">
        <f t="shared" si="1"/>
        <v>7</v>
      </c>
      <c r="B8" s="178" t="s">
        <v>4428</v>
      </c>
      <c r="C8" s="178" t="s">
        <v>4721</v>
      </c>
      <c r="D8" s="179">
        <v>46</v>
      </c>
      <c r="E8" s="179">
        <f t="shared" si="2"/>
        <v>20555</v>
      </c>
      <c r="F8" s="402">
        <f t="shared" si="0"/>
        <v>0.9959782924702006</v>
      </c>
      <c r="G8" s="335"/>
      <c r="H8" s="185"/>
      <c r="I8" s="141"/>
      <c r="J8" s="141"/>
    </row>
    <row r="9" spans="1:10" ht="11.25">
      <c r="A9" s="178">
        <f t="shared" si="1"/>
        <v>8</v>
      </c>
      <c r="B9" s="178" t="s">
        <v>4431</v>
      </c>
      <c r="C9" s="178" t="s">
        <v>4721</v>
      </c>
      <c r="D9" s="179">
        <v>44</v>
      </c>
      <c r="E9" s="179">
        <f t="shared" si="2"/>
        <v>20599</v>
      </c>
      <c r="F9" s="402">
        <f t="shared" si="0"/>
        <v>0.9981102820040701</v>
      </c>
      <c r="G9" s="335"/>
      <c r="H9" s="185"/>
      <c r="I9" s="141"/>
      <c r="J9" s="141"/>
    </row>
    <row r="10" spans="1:10" ht="11.25">
      <c r="A10" s="178">
        <f t="shared" si="1"/>
        <v>9</v>
      </c>
      <c r="B10" s="178" t="s">
        <v>4430</v>
      </c>
      <c r="C10" s="178" t="s">
        <v>4721</v>
      </c>
      <c r="D10" s="179">
        <v>16</v>
      </c>
      <c r="E10" s="179">
        <f t="shared" si="2"/>
        <v>20615</v>
      </c>
      <c r="F10" s="402">
        <f t="shared" si="0"/>
        <v>0.9988855509254773</v>
      </c>
      <c r="G10" s="335"/>
      <c r="H10" s="185"/>
      <c r="I10" s="141"/>
      <c r="J10" s="141"/>
    </row>
    <row r="11" spans="1:10" ht="11.25">
      <c r="A11" s="178">
        <f t="shared" si="1"/>
        <v>10</v>
      </c>
      <c r="B11" s="178" t="s">
        <v>4429</v>
      </c>
      <c r="C11" s="178" t="s">
        <v>4721</v>
      </c>
      <c r="D11" s="179">
        <v>15</v>
      </c>
      <c r="E11" s="179">
        <f t="shared" si="2"/>
        <v>20630</v>
      </c>
      <c r="F11" s="402">
        <f t="shared" si="0"/>
        <v>0.9996123655392964</v>
      </c>
      <c r="G11" s="335"/>
      <c r="H11" s="185"/>
      <c r="I11" s="141"/>
      <c r="J11" s="141"/>
    </row>
    <row r="12" spans="1:10" ht="11.25">
      <c r="A12" s="190">
        <f t="shared" si="1"/>
        <v>11</v>
      </c>
      <c r="B12" s="190" t="s">
        <v>4433</v>
      </c>
      <c r="C12" s="178" t="s">
        <v>4721</v>
      </c>
      <c r="D12" s="191">
        <v>7</v>
      </c>
      <c r="E12" s="191">
        <f t="shared" si="2"/>
        <v>20637</v>
      </c>
      <c r="F12" s="404">
        <f t="shared" si="0"/>
        <v>0.9999515456924121</v>
      </c>
      <c r="G12" s="335"/>
      <c r="H12" s="185"/>
      <c r="I12" s="141"/>
      <c r="J12" s="141"/>
    </row>
    <row r="13" spans="1:10" ht="12" thickBot="1">
      <c r="A13" s="182">
        <f t="shared" si="1"/>
        <v>12</v>
      </c>
      <c r="B13" s="182" t="s">
        <v>4432</v>
      </c>
      <c r="C13" s="182" t="s">
        <v>4721</v>
      </c>
      <c r="D13" s="183">
        <v>1</v>
      </c>
      <c r="E13" s="183">
        <f t="shared" si="2"/>
        <v>20638</v>
      </c>
      <c r="F13" s="403">
        <f t="shared" si="0"/>
        <v>1</v>
      </c>
      <c r="G13" s="185"/>
      <c r="H13" s="185"/>
      <c r="I13" s="141"/>
      <c r="J13" s="141"/>
    </row>
    <row r="14" spans="1:10" ht="12" thickTop="1">
      <c r="A14" s="176"/>
      <c r="B14" s="176"/>
      <c r="C14" s="176" t="s">
        <v>295</v>
      </c>
      <c r="D14" s="220">
        <f>SUM(D2:D13)</f>
        <v>20638</v>
      </c>
      <c r="E14" s="220"/>
      <c r="F14" s="176"/>
      <c r="G14" s="185"/>
      <c r="H14" s="185"/>
      <c r="I14" s="141"/>
      <c r="J14" s="141"/>
    </row>
    <row r="15" spans="1:10" ht="11.25">
      <c r="A15" s="184"/>
      <c r="B15" s="184"/>
      <c r="C15" s="184"/>
      <c r="D15" s="219"/>
      <c r="E15" s="219"/>
      <c r="F15" s="184"/>
      <c r="G15" s="185"/>
      <c r="H15" s="185"/>
      <c r="I15" s="141"/>
      <c r="J15" s="141"/>
    </row>
    <row r="16" spans="1:10" ht="11.25">
      <c r="A16" s="184"/>
      <c r="B16" s="184"/>
      <c r="C16" s="184"/>
      <c r="D16" s="219"/>
      <c r="E16" s="219"/>
      <c r="F16" s="184"/>
      <c r="G16" s="185"/>
      <c r="H16" s="185"/>
      <c r="I16" s="141"/>
      <c r="J16" s="141"/>
    </row>
    <row r="17" spans="1:10" ht="11.25">
      <c r="A17" s="184"/>
      <c r="B17" s="184"/>
      <c r="C17" s="184"/>
      <c r="D17" s="219"/>
      <c r="E17" s="219"/>
      <c r="F17" s="184"/>
      <c r="G17" s="185"/>
      <c r="H17" s="185"/>
      <c r="I17" s="141"/>
      <c r="J17" s="141"/>
    </row>
    <row r="18" spans="1:10" ht="11.25">
      <c r="A18" s="184"/>
      <c r="B18" s="184"/>
      <c r="C18" s="184"/>
      <c r="D18" s="219"/>
      <c r="E18" s="219"/>
      <c r="F18" s="184"/>
      <c r="G18" s="185"/>
      <c r="H18" s="185"/>
      <c r="I18" s="141"/>
      <c r="J18" s="141"/>
    </row>
    <row r="19" spans="1:10" ht="11.25">
      <c r="A19" s="184"/>
      <c r="B19" s="184"/>
      <c r="C19" s="184"/>
      <c r="D19" s="219"/>
      <c r="E19" s="219"/>
      <c r="F19" s="184"/>
      <c r="G19" s="185"/>
      <c r="H19" s="185"/>
      <c r="I19" s="141"/>
      <c r="J19" s="141"/>
    </row>
    <row r="20" spans="1:10" ht="11.25">
      <c r="A20" s="184"/>
      <c r="B20" s="184"/>
      <c r="C20" s="184"/>
      <c r="D20" s="219"/>
      <c r="E20" s="219"/>
      <c r="F20" s="184"/>
      <c r="G20" s="185"/>
      <c r="H20" s="185"/>
      <c r="I20" s="141"/>
      <c r="J20" s="141"/>
    </row>
    <row r="21" spans="1:10" ht="11.25">
      <c r="A21" s="184"/>
      <c r="B21" s="184"/>
      <c r="C21" s="184"/>
      <c r="D21" s="219"/>
      <c r="E21" s="219"/>
      <c r="F21" s="184"/>
      <c r="G21" s="185"/>
      <c r="H21" s="185"/>
      <c r="I21" s="141"/>
      <c r="J21" s="141"/>
    </row>
    <row r="22" spans="1:10" ht="11.25">
      <c r="A22" s="184"/>
      <c r="B22" s="184"/>
      <c r="C22" s="184"/>
      <c r="D22" s="219"/>
      <c r="E22" s="219"/>
      <c r="F22" s="184"/>
      <c r="G22" s="185"/>
      <c r="H22" s="185"/>
      <c r="I22" s="141"/>
      <c r="J22" s="141"/>
    </row>
    <row r="23" spans="1:10" ht="11.25">
      <c r="A23" s="184"/>
      <c r="B23" s="184"/>
      <c r="C23" s="184"/>
      <c r="D23" s="219"/>
      <c r="E23" s="219"/>
      <c r="F23" s="184"/>
      <c r="G23" s="185"/>
      <c r="H23" s="185"/>
      <c r="I23" s="141"/>
      <c r="J23" s="141"/>
    </row>
    <row r="24" spans="1:10" ht="11.25">
      <c r="A24" s="184"/>
      <c r="B24" s="184"/>
      <c r="C24" s="184"/>
      <c r="D24" s="219"/>
      <c r="E24" s="219"/>
      <c r="F24" s="184"/>
      <c r="G24" s="185"/>
      <c r="H24" s="185"/>
      <c r="I24" s="141"/>
      <c r="J24" s="141"/>
    </row>
    <row r="25" spans="1:10" ht="11.25">
      <c r="A25" s="184"/>
      <c r="B25" s="184"/>
      <c r="C25" s="184"/>
      <c r="D25" s="219"/>
      <c r="E25" s="219"/>
      <c r="F25" s="184"/>
      <c r="G25" s="185"/>
      <c r="H25" s="185"/>
      <c r="I25" s="141"/>
      <c r="J25" s="141"/>
    </row>
    <row r="26" spans="1:10" ht="11.25">
      <c r="A26" s="184"/>
      <c r="B26" s="184"/>
      <c r="C26" s="184"/>
      <c r="D26" s="219"/>
      <c r="E26" s="219"/>
      <c r="F26" s="184"/>
      <c r="G26" s="185"/>
      <c r="H26" s="185"/>
      <c r="I26" s="141"/>
      <c r="J26" s="141"/>
    </row>
    <row r="27" spans="1:10" ht="11.25">
      <c r="A27" s="184"/>
      <c r="B27" s="184"/>
      <c r="C27" s="184"/>
      <c r="D27" s="219"/>
      <c r="E27" s="219"/>
      <c r="F27" s="184"/>
      <c r="G27" s="185"/>
      <c r="H27" s="185"/>
      <c r="I27" s="141"/>
      <c r="J27" s="141"/>
    </row>
    <row r="28" spans="1:10" ht="11.25">
      <c r="A28" s="184"/>
      <c r="B28" s="184"/>
      <c r="C28" s="184"/>
      <c r="D28" s="219"/>
      <c r="E28" s="219"/>
      <c r="F28" s="184"/>
      <c r="G28" s="185"/>
      <c r="H28" s="185"/>
      <c r="I28" s="141"/>
      <c r="J28" s="141"/>
    </row>
    <row r="29" spans="1:10" ht="11.25">
      <c r="A29" s="184"/>
      <c r="B29" s="184"/>
      <c r="C29" s="184"/>
      <c r="D29" s="219"/>
      <c r="E29" s="219"/>
      <c r="F29" s="184"/>
      <c r="G29" s="185"/>
      <c r="H29" s="185"/>
      <c r="I29" s="141"/>
      <c r="J29" s="141"/>
    </row>
    <row r="30" spans="1:10" ht="11.25">
      <c r="A30" s="184"/>
      <c r="B30" s="184"/>
      <c r="C30" s="184"/>
      <c r="D30" s="219"/>
      <c r="E30" s="219"/>
      <c r="F30" s="184"/>
      <c r="G30" s="185"/>
      <c r="H30" s="185"/>
      <c r="I30" s="141"/>
      <c r="J30" s="141"/>
    </row>
    <row r="31" spans="1:10" ht="11.25">
      <c r="A31" s="184"/>
      <c r="B31" s="184"/>
      <c r="C31" s="184"/>
      <c r="D31" s="219"/>
      <c r="E31" s="219"/>
      <c r="F31" s="184"/>
      <c r="G31" s="185"/>
      <c r="H31" s="185"/>
      <c r="I31" s="141"/>
      <c r="J31" s="141"/>
    </row>
    <row r="32" spans="1:10" ht="11.25">
      <c r="A32" s="184"/>
      <c r="B32" s="184"/>
      <c r="C32" s="184"/>
      <c r="D32" s="219"/>
      <c r="E32" s="219"/>
      <c r="F32" s="184"/>
      <c r="G32" s="185"/>
      <c r="H32" s="185"/>
      <c r="I32" s="141"/>
      <c r="J32" s="141"/>
    </row>
    <row r="33" spans="1:10" ht="11.25">
      <c r="A33" s="184"/>
      <c r="B33" s="184"/>
      <c r="C33" s="184"/>
      <c r="D33" s="219"/>
      <c r="E33" s="219"/>
      <c r="F33" s="184"/>
      <c r="G33" s="185"/>
      <c r="H33" s="185"/>
      <c r="I33" s="141"/>
      <c r="J33" s="141"/>
    </row>
    <row r="34" spans="1:10" ht="11.25">
      <c r="A34" s="184"/>
      <c r="B34" s="184"/>
      <c r="C34" s="184"/>
      <c r="D34" s="219"/>
      <c r="E34" s="219"/>
      <c r="F34" s="184"/>
      <c r="G34" s="185"/>
      <c r="H34" s="185"/>
      <c r="I34" s="141"/>
      <c r="J34" s="141"/>
    </row>
    <row r="35" spans="1:10" ht="11.25">
      <c r="A35" s="184"/>
      <c r="B35" s="184"/>
      <c r="C35" s="184"/>
      <c r="D35" s="219"/>
      <c r="E35" s="219"/>
      <c r="F35" s="184"/>
      <c r="G35" s="185"/>
      <c r="H35" s="185"/>
      <c r="I35" s="141"/>
      <c r="J35" s="141"/>
    </row>
    <row r="36" spans="1:10" ht="11.25">
      <c r="A36" s="184"/>
      <c r="B36" s="184"/>
      <c r="C36" s="184"/>
      <c r="D36" s="219"/>
      <c r="E36" s="219"/>
      <c r="F36" s="184"/>
      <c r="G36" s="185"/>
      <c r="H36" s="185"/>
      <c r="I36" s="141"/>
      <c r="J36" s="141"/>
    </row>
    <row r="37" spans="1:10" ht="11.25">
      <c r="A37" s="184"/>
      <c r="B37" s="184"/>
      <c r="C37" s="184"/>
      <c r="D37" s="219"/>
      <c r="E37" s="219"/>
      <c r="F37" s="184"/>
      <c r="G37" s="185"/>
      <c r="H37" s="185"/>
      <c r="I37" s="141"/>
      <c r="J37" s="141"/>
    </row>
    <row r="38" spans="1:10" ht="11.25">
      <c r="A38" s="184"/>
      <c r="B38" s="184"/>
      <c r="C38" s="184"/>
      <c r="D38" s="219"/>
      <c r="E38" s="219"/>
      <c r="F38" s="184"/>
      <c r="G38" s="185"/>
      <c r="H38" s="185"/>
      <c r="I38" s="141"/>
      <c r="J38" s="141"/>
    </row>
    <row r="39" spans="1:10" ht="11.25">
      <c r="A39" s="184"/>
      <c r="B39" s="184"/>
      <c r="C39" s="184"/>
      <c r="D39" s="219"/>
      <c r="E39" s="219"/>
      <c r="F39" s="184"/>
      <c r="G39" s="185"/>
      <c r="H39" s="185"/>
      <c r="I39" s="141"/>
      <c r="J39" s="141"/>
    </row>
    <row r="40" spans="1:10" ht="11.25">
      <c r="A40" s="184"/>
      <c r="B40" s="184"/>
      <c r="C40" s="184"/>
      <c r="D40" s="219"/>
      <c r="E40" s="219"/>
      <c r="F40" s="184"/>
      <c r="G40" s="185"/>
      <c r="H40" s="185"/>
      <c r="I40" s="141"/>
      <c r="J40" s="141"/>
    </row>
    <row r="41" spans="1:10" ht="11.25">
      <c r="A41" s="184"/>
      <c r="B41" s="184"/>
      <c r="C41" s="184"/>
      <c r="D41" s="219"/>
      <c r="E41" s="219"/>
      <c r="F41" s="184"/>
      <c r="G41" s="185"/>
      <c r="H41" s="185"/>
      <c r="I41" s="141"/>
      <c r="J41" s="141"/>
    </row>
    <row r="42" spans="1:10" ht="11.25">
      <c r="A42" s="184"/>
      <c r="B42" s="184"/>
      <c r="C42" s="184"/>
      <c r="D42" s="219"/>
      <c r="E42" s="219"/>
      <c r="F42" s="184"/>
      <c r="G42" s="185"/>
      <c r="H42" s="185"/>
      <c r="I42" s="141"/>
      <c r="J42" s="141"/>
    </row>
    <row r="43" spans="1:10" ht="11.25">
      <c r="A43" s="184"/>
      <c r="B43" s="184"/>
      <c r="C43" s="184"/>
      <c r="D43" s="219"/>
      <c r="E43" s="219"/>
      <c r="F43" s="184"/>
      <c r="G43" s="185"/>
      <c r="H43" s="185"/>
      <c r="I43" s="141"/>
      <c r="J43" s="141"/>
    </row>
    <row r="44" spans="1:10" ht="11.25">
      <c r="A44" s="184"/>
      <c r="B44" s="184"/>
      <c r="C44" s="184"/>
      <c r="D44" s="219"/>
      <c r="E44" s="219"/>
      <c r="F44" s="184"/>
      <c r="G44" s="185"/>
      <c r="H44" s="185"/>
      <c r="I44" s="141"/>
      <c r="J44" s="141"/>
    </row>
    <row r="45" spans="1:10" ht="11.25">
      <c r="A45" s="184"/>
      <c r="B45" s="184"/>
      <c r="C45" s="184"/>
      <c r="D45" s="219"/>
      <c r="E45" s="219"/>
      <c r="F45" s="184"/>
      <c r="G45" s="185"/>
      <c r="H45" s="185"/>
      <c r="I45" s="141"/>
      <c r="J45" s="141"/>
    </row>
    <row r="46" spans="1:10" ht="11.25">
      <c r="A46" s="184"/>
      <c r="B46" s="184"/>
      <c r="C46" s="184"/>
      <c r="D46" s="219"/>
      <c r="E46" s="219"/>
      <c r="F46" s="184"/>
      <c r="G46" s="185"/>
      <c r="H46" s="185"/>
      <c r="I46" s="141"/>
      <c r="J46" s="141"/>
    </row>
    <row r="47" spans="1:10" ht="11.25">
      <c r="A47" s="184"/>
      <c r="B47" s="184"/>
      <c r="C47" s="184"/>
      <c r="D47" s="219"/>
      <c r="E47" s="219"/>
      <c r="F47" s="184"/>
      <c r="G47" s="185"/>
      <c r="H47" s="185"/>
      <c r="I47" s="141"/>
      <c r="J47" s="141"/>
    </row>
    <row r="48" spans="1:10" ht="11.25">
      <c r="A48" s="184"/>
      <c r="B48" s="184"/>
      <c r="C48" s="184"/>
      <c r="D48" s="219"/>
      <c r="E48" s="219"/>
      <c r="F48" s="184"/>
      <c r="G48" s="185"/>
      <c r="H48" s="185"/>
      <c r="I48" s="141"/>
      <c r="J48" s="141"/>
    </row>
    <row r="49" spans="1:10" ht="11.25">
      <c r="A49" s="184"/>
      <c r="B49" s="184"/>
      <c r="C49" s="184"/>
      <c r="D49" s="219"/>
      <c r="E49" s="219"/>
      <c r="F49" s="184"/>
      <c r="G49" s="185"/>
      <c r="H49" s="185"/>
      <c r="I49" s="141"/>
      <c r="J49" s="141"/>
    </row>
    <row r="50" spans="1:10" ht="11.25">
      <c r="A50" s="184"/>
      <c r="B50" s="184"/>
      <c r="C50" s="184"/>
      <c r="D50" s="219"/>
      <c r="E50" s="219"/>
      <c r="F50" s="184"/>
      <c r="G50" s="185"/>
      <c r="H50" s="185"/>
      <c r="I50" s="141"/>
      <c r="J50" s="141"/>
    </row>
    <row r="51" spans="1:10" ht="11.25">
      <c r="A51" s="184"/>
      <c r="B51" s="184"/>
      <c r="C51" s="184"/>
      <c r="D51" s="219"/>
      <c r="E51" s="219"/>
      <c r="F51" s="184"/>
      <c r="G51" s="185"/>
      <c r="H51" s="185"/>
      <c r="I51" s="141"/>
      <c r="J51" s="141"/>
    </row>
    <row r="52" spans="1:10" ht="11.25">
      <c r="A52" s="184"/>
      <c r="B52" s="184"/>
      <c r="C52" s="184"/>
      <c r="D52" s="219"/>
      <c r="E52" s="219"/>
      <c r="F52" s="184"/>
      <c r="G52" s="185"/>
      <c r="H52" s="185"/>
      <c r="I52" s="141"/>
      <c r="J52" s="141"/>
    </row>
    <row r="53" spans="1:10" ht="11.25">
      <c r="A53" s="184"/>
      <c r="B53" s="184"/>
      <c r="C53" s="184"/>
      <c r="D53" s="219"/>
      <c r="E53" s="219"/>
      <c r="F53" s="184"/>
      <c r="G53" s="185"/>
      <c r="H53" s="185"/>
      <c r="I53" s="141"/>
      <c r="J53" s="141"/>
    </row>
    <row r="54" spans="1:10" ht="11.25">
      <c r="A54" s="184"/>
      <c r="B54" s="184"/>
      <c r="C54" s="184"/>
      <c r="D54" s="219"/>
      <c r="E54" s="219"/>
      <c r="F54" s="184"/>
      <c r="G54" s="185"/>
      <c r="H54" s="185"/>
      <c r="I54" s="141"/>
      <c r="J54" s="141"/>
    </row>
    <row r="55" spans="1:10" ht="11.25">
      <c r="A55" s="184"/>
      <c r="B55" s="184"/>
      <c r="C55" s="184"/>
      <c r="D55" s="219"/>
      <c r="E55" s="219"/>
      <c r="F55" s="184"/>
      <c r="G55" s="185"/>
      <c r="H55" s="185"/>
      <c r="I55" s="141"/>
      <c r="J55" s="141"/>
    </row>
    <row r="56" spans="1:10" ht="11.25">
      <c r="A56" s="184"/>
      <c r="B56" s="184"/>
      <c r="C56" s="184"/>
      <c r="D56" s="219"/>
      <c r="E56" s="219"/>
      <c r="F56" s="184"/>
      <c r="G56" s="185"/>
      <c r="H56" s="185"/>
      <c r="I56" s="141"/>
      <c r="J56" s="141"/>
    </row>
    <row r="57" spans="1:10" ht="11.25">
      <c r="A57" s="184"/>
      <c r="B57" s="184"/>
      <c r="C57" s="184"/>
      <c r="D57" s="219"/>
      <c r="E57" s="219"/>
      <c r="F57" s="184"/>
      <c r="G57" s="185"/>
      <c r="H57" s="185"/>
      <c r="I57" s="141"/>
      <c r="J57" s="141"/>
    </row>
    <row r="58" spans="1:10" ht="11.25">
      <c r="A58" s="184"/>
      <c r="B58" s="184"/>
      <c r="C58" s="184"/>
      <c r="D58" s="219"/>
      <c r="E58" s="219"/>
      <c r="F58" s="184"/>
      <c r="G58" s="185"/>
      <c r="H58" s="185"/>
      <c r="I58" s="141"/>
      <c r="J58" s="141"/>
    </row>
    <row r="59" spans="1:10" ht="11.25">
      <c r="A59" s="184"/>
      <c r="B59" s="184"/>
      <c r="C59" s="184"/>
      <c r="D59" s="219"/>
      <c r="E59" s="219"/>
      <c r="F59" s="184"/>
      <c r="G59" s="185"/>
      <c r="H59" s="185"/>
      <c r="I59" s="141"/>
      <c r="J59" s="141"/>
    </row>
    <row r="60" spans="1:10" ht="11.25">
      <c r="A60" s="184"/>
      <c r="B60" s="184"/>
      <c r="C60" s="184"/>
      <c r="D60" s="219"/>
      <c r="E60" s="219"/>
      <c r="F60" s="184"/>
      <c r="G60" s="185"/>
      <c r="H60" s="185"/>
      <c r="I60" s="141"/>
      <c r="J60" s="141"/>
    </row>
    <row r="61" spans="1:10" ht="11.25">
      <c r="A61" s="184"/>
      <c r="B61" s="184"/>
      <c r="C61" s="184"/>
      <c r="D61" s="219"/>
      <c r="E61" s="219"/>
      <c r="F61" s="184"/>
      <c r="G61" s="185"/>
      <c r="H61" s="185"/>
      <c r="I61" s="141"/>
      <c r="J61" s="141"/>
    </row>
    <row r="62" spans="1:10" ht="11.25">
      <c r="A62" s="184"/>
      <c r="B62" s="184"/>
      <c r="C62" s="184"/>
      <c r="D62" s="219"/>
      <c r="E62" s="219"/>
      <c r="F62" s="184"/>
      <c r="G62" s="185"/>
      <c r="H62" s="185"/>
      <c r="I62" s="141"/>
      <c r="J62" s="141"/>
    </row>
    <row r="63" spans="1:10" ht="11.25">
      <c r="A63" s="184"/>
      <c r="B63" s="184"/>
      <c r="C63" s="184"/>
      <c r="D63" s="219"/>
      <c r="E63" s="219"/>
      <c r="F63" s="184"/>
      <c r="G63" s="185"/>
      <c r="H63" s="185"/>
      <c r="I63" s="141"/>
      <c r="J63" s="141"/>
    </row>
    <row r="64" spans="1:10" ht="11.25">
      <c r="A64" s="184"/>
      <c r="B64" s="184"/>
      <c r="C64" s="184"/>
      <c r="D64" s="219"/>
      <c r="E64" s="219"/>
      <c r="F64" s="184"/>
      <c r="G64" s="185"/>
      <c r="H64" s="185"/>
      <c r="I64" s="141"/>
      <c r="J64" s="141"/>
    </row>
    <row r="65" spans="1:10" ht="11.25">
      <c r="A65" s="184"/>
      <c r="B65" s="184"/>
      <c r="C65" s="184"/>
      <c r="D65" s="219"/>
      <c r="E65" s="219"/>
      <c r="F65" s="184"/>
      <c r="G65" s="185"/>
      <c r="H65" s="185"/>
      <c r="I65" s="141"/>
      <c r="J65" s="141"/>
    </row>
    <row r="66" spans="1:10" ht="11.25">
      <c r="A66" s="184"/>
      <c r="B66" s="184"/>
      <c r="C66" s="184"/>
      <c r="D66" s="219"/>
      <c r="E66" s="219"/>
      <c r="F66" s="184"/>
      <c r="G66" s="185"/>
      <c r="H66" s="185"/>
      <c r="I66" s="141"/>
      <c r="J66" s="141"/>
    </row>
    <row r="67" spans="1:10" ht="11.25">
      <c r="A67" s="184"/>
      <c r="B67" s="184"/>
      <c r="C67" s="184"/>
      <c r="D67" s="219"/>
      <c r="E67" s="219"/>
      <c r="F67" s="184"/>
      <c r="G67" s="185"/>
      <c r="H67" s="185"/>
      <c r="I67" s="141"/>
      <c r="J67" s="141"/>
    </row>
    <row r="68" spans="1:10" ht="11.25">
      <c r="A68" s="184"/>
      <c r="B68" s="184"/>
      <c r="C68" s="184"/>
      <c r="D68" s="219"/>
      <c r="E68" s="219"/>
      <c r="F68" s="184"/>
      <c r="G68" s="185"/>
      <c r="H68" s="185"/>
      <c r="I68" s="141"/>
      <c r="J68" s="141"/>
    </row>
    <row r="69" spans="1:10" ht="11.25">
      <c r="A69" s="184"/>
      <c r="B69" s="184"/>
      <c r="C69" s="184"/>
      <c r="D69" s="219"/>
      <c r="E69" s="219"/>
      <c r="F69" s="184"/>
      <c r="G69" s="185"/>
      <c r="H69" s="185"/>
      <c r="I69" s="141"/>
      <c r="J69" s="141"/>
    </row>
    <row r="70" spans="1:10" ht="11.25">
      <c r="A70" s="184"/>
      <c r="B70" s="184"/>
      <c r="C70" s="184"/>
      <c r="D70" s="219"/>
      <c r="E70" s="219"/>
      <c r="F70" s="184"/>
      <c r="G70" s="185"/>
      <c r="H70" s="185"/>
      <c r="I70" s="141"/>
      <c r="J70" s="141"/>
    </row>
    <row r="71" spans="1:10" ht="11.25">
      <c r="A71" s="184"/>
      <c r="B71" s="184"/>
      <c r="C71" s="184"/>
      <c r="D71" s="219"/>
      <c r="E71" s="219"/>
      <c r="F71" s="184"/>
      <c r="G71" s="185"/>
      <c r="H71" s="185"/>
      <c r="I71" s="141"/>
      <c r="J71" s="141"/>
    </row>
    <row r="72" spans="1:10" ht="11.25">
      <c r="A72" s="184"/>
      <c r="B72" s="184"/>
      <c r="C72" s="184"/>
      <c r="D72" s="219"/>
      <c r="E72" s="219"/>
      <c r="F72" s="184"/>
      <c r="G72" s="185"/>
      <c r="H72" s="185"/>
      <c r="I72" s="141"/>
      <c r="J72" s="141"/>
    </row>
    <row r="73" spans="1:10" ht="11.25">
      <c r="A73" s="184"/>
      <c r="B73" s="184"/>
      <c r="C73" s="184"/>
      <c r="D73" s="219"/>
      <c r="E73" s="219"/>
      <c r="F73" s="184"/>
      <c r="G73" s="185"/>
      <c r="H73" s="185"/>
      <c r="I73" s="141"/>
      <c r="J73" s="141"/>
    </row>
    <row r="74" spans="1:10" ht="11.25">
      <c r="A74" s="184"/>
      <c r="B74" s="184"/>
      <c r="C74" s="184"/>
      <c r="D74" s="219"/>
      <c r="E74" s="219"/>
      <c r="F74" s="184"/>
      <c r="G74" s="185"/>
      <c r="H74" s="185"/>
      <c r="I74" s="141"/>
      <c r="J74" s="141"/>
    </row>
    <row r="75" spans="1:10" ht="11.25">
      <c r="A75" s="184"/>
      <c r="B75" s="184"/>
      <c r="C75" s="184"/>
      <c r="D75" s="219"/>
      <c r="E75" s="219"/>
      <c r="F75" s="184"/>
      <c r="G75" s="185"/>
      <c r="H75" s="185"/>
      <c r="I75" s="141"/>
      <c r="J75" s="141"/>
    </row>
    <row r="76" spans="1:10" ht="11.25">
      <c r="A76" s="184"/>
      <c r="B76" s="184"/>
      <c r="C76" s="184"/>
      <c r="D76" s="219"/>
      <c r="E76" s="219"/>
      <c r="F76" s="184"/>
      <c r="G76" s="185"/>
      <c r="H76" s="185"/>
      <c r="I76" s="141"/>
      <c r="J76" s="141"/>
    </row>
    <row r="77" spans="1:10" ht="11.25">
      <c r="A77" s="184"/>
      <c r="B77" s="184"/>
      <c r="C77" s="184"/>
      <c r="D77" s="219"/>
      <c r="E77" s="219"/>
      <c r="F77" s="184"/>
      <c r="G77" s="185"/>
      <c r="H77" s="185"/>
      <c r="I77" s="141"/>
      <c r="J77" s="141"/>
    </row>
    <row r="78" spans="1:10" ht="11.25">
      <c r="A78" s="184"/>
      <c r="B78" s="184"/>
      <c r="C78" s="184"/>
      <c r="D78" s="219"/>
      <c r="E78" s="219"/>
      <c r="F78" s="184"/>
      <c r="G78" s="185"/>
      <c r="H78" s="185"/>
      <c r="I78" s="141"/>
      <c r="J78" s="141"/>
    </row>
    <row r="79" spans="1:10" ht="11.25">
      <c r="A79" s="184"/>
      <c r="B79" s="184"/>
      <c r="C79" s="184"/>
      <c r="D79" s="219"/>
      <c r="E79" s="219"/>
      <c r="F79" s="184"/>
      <c r="G79" s="185"/>
      <c r="H79" s="185"/>
      <c r="I79" s="141"/>
      <c r="J79" s="141"/>
    </row>
    <row r="80" spans="1:10" ht="11.25">
      <c r="A80" s="184"/>
      <c r="B80" s="184"/>
      <c r="C80" s="184"/>
      <c r="D80" s="219"/>
      <c r="E80" s="219"/>
      <c r="F80" s="184"/>
      <c r="G80" s="185"/>
      <c r="H80" s="185"/>
      <c r="I80" s="141"/>
      <c r="J80" s="141"/>
    </row>
    <row r="81" spans="1:10" ht="11.25">
      <c r="A81" s="184"/>
      <c r="B81" s="184"/>
      <c r="C81" s="184"/>
      <c r="D81" s="219"/>
      <c r="E81" s="219"/>
      <c r="F81" s="184"/>
      <c r="G81" s="185"/>
      <c r="H81" s="185"/>
      <c r="I81" s="141"/>
      <c r="J81" s="141"/>
    </row>
    <row r="82" spans="1:10" ht="11.25">
      <c r="A82" s="184"/>
      <c r="B82" s="184"/>
      <c r="C82" s="184"/>
      <c r="D82" s="219"/>
      <c r="E82" s="219"/>
      <c r="F82" s="184"/>
      <c r="G82" s="185"/>
      <c r="H82" s="185"/>
      <c r="I82" s="141"/>
      <c r="J82" s="141"/>
    </row>
    <row r="83" spans="1:10" ht="11.25">
      <c r="A83" s="184"/>
      <c r="B83" s="184"/>
      <c r="C83" s="184"/>
      <c r="D83" s="219"/>
      <c r="E83" s="219"/>
      <c r="F83" s="184"/>
      <c r="G83" s="185"/>
      <c r="H83" s="185"/>
      <c r="I83" s="141"/>
      <c r="J83" s="141"/>
    </row>
    <row r="84" spans="1:10" ht="11.25">
      <c r="A84" s="184"/>
      <c r="B84" s="184"/>
      <c r="C84" s="184"/>
      <c r="D84" s="219"/>
      <c r="E84" s="219"/>
      <c r="F84" s="184"/>
      <c r="G84" s="185"/>
      <c r="H84" s="185"/>
      <c r="I84" s="141"/>
      <c r="J84" s="141"/>
    </row>
    <row r="85" spans="1:10" ht="11.25">
      <c r="A85" s="184"/>
      <c r="B85" s="184"/>
      <c r="C85" s="184"/>
      <c r="D85" s="219"/>
      <c r="E85" s="219"/>
      <c r="F85" s="184"/>
      <c r="G85" s="185"/>
      <c r="H85" s="185"/>
      <c r="I85" s="141"/>
      <c r="J85" s="141"/>
    </row>
    <row r="86" spans="1:10" ht="11.25">
      <c r="A86" s="184"/>
      <c r="B86" s="184"/>
      <c r="C86" s="184"/>
      <c r="D86" s="219"/>
      <c r="E86" s="219"/>
      <c r="F86" s="184"/>
      <c r="G86" s="185"/>
      <c r="H86" s="185"/>
      <c r="I86" s="141"/>
      <c r="J86" s="141"/>
    </row>
    <row r="87" spans="1:10" ht="11.25">
      <c r="A87" s="184"/>
      <c r="B87" s="184"/>
      <c r="C87" s="184"/>
      <c r="D87" s="219"/>
      <c r="E87" s="219"/>
      <c r="F87" s="184"/>
      <c r="G87" s="185"/>
      <c r="H87" s="185"/>
      <c r="I87" s="141"/>
      <c r="J87" s="141"/>
    </row>
    <row r="88" spans="1:10" ht="11.25">
      <c r="A88" s="184"/>
      <c r="B88" s="184"/>
      <c r="C88" s="184"/>
      <c r="D88" s="219"/>
      <c r="E88" s="219"/>
      <c r="F88" s="184"/>
      <c r="G88" s="185"/>
      <c r="H88" s="185"/>
      <c r="I88" s="141"/>
      <c r="J88" s="141"/>
    </row>
    <row r="89" spans="1:10" ht="11.25">
      <c r="A89" s="184"/>
      <c r="B89" s="184"/>
      <c r="C89" s="184"/>
      <c r="D89" s="219"/>
      <c r="E89" s="219"/>
      <c r="F89" s="184"/>
      <c r="G89" s="185"/>
      <c r="H89" s="185"/>
      <c r="I89" s="141"/>
      <c r="J89" s="141"/>
    </row>
    <row r="90" spans="1:10" ht="11.25">
      <c r="A90" s="184"/>
      <c r="B90" s="184"/>
      <c r="C90" s="184"/>
      <c r="D90" s="219"/>
      <c r="E90" s="219"/>
      <c r="F90" s="184"/>
      <c r="G90" s="185"/>
      <c r="H90" s="185"/>
      <c r="I90" s="141"/>
      <c r="J90" s="141"/>
    </row>
    <row r="91" spans="1:10" ht="11.25">
      <c r="A91" s="184"/>
      <c r="B91" s="184"/>
      <c r="C91" s="184"/>
      <c r="D91" s="219"/>
      <c r="E91" s="219"/>
      <c r="F91" s="184"/>
      <c r="G91" s="185"/>
      <c r="H91" s="185"/>
      <c r="I91" s="141"/>
      <c r="J91" s="141"/>
    </row>
    <row r="92" spans="1:10" ht="11.25">
      <c r="A92" s="184"/>
      <c r="B92" s="184"/>
      <c r="C92" s="184"/>
      <c r="D92" s="219"/>
      <c r="E92" s="219"/>
      <c r="F92" s="184"/>
      <c r="G92" s="185"/>
      <c r="H92" s="185"/>
      <c r="I92" s="141"/>
      <c r="J92" s="141"/>
    </row>
    <row r="93" spans="1:10" ht="11.25">
      <c r="A93" s="184"/>
      <c r="B93" s="184"/>
      <c r="C93" s="184"/>
      <c r="D93" s="219"/>
      <c r="E93" s="219"/>
      <c r="F93" s="184"/>
      <c r="G93" s="185"/>
      <c r="H93" s="185"/>
      <c r="I93" s="141"/>
      <c r="J93" s="141"/>
    </row>
    <row r="94" spans="1:10" ht="11.25">
      <c r="A94" s="184"/>
      <c r="B94" s="184"/>
      <c r="C94" s="184"/>
      <c r="D94" s="219"/>
      <c r="E94" s="219"/>
      <c r="F94" s="184"/>
      <c r="G94" s="185"/>
      <c r="H94" s="185"/>
      <c r="I94" s="141"/>
      <c r="J94" s="141"/>
    </row>
    <row r="95" spans="1:10" ht="11.25">
      <c r="A95" s="184"/>
      <c r="B95" s="184"/>
      <c r="C95" s="184"/>
      <c r="D95" s="219"/>
      <c r="E95" s="219"/>
      <c r="F95" s="184"/>
      <c r="G95" s="185"/>
      <c r="H95" s="185"/>
      <c r="I95" s="141"/>
      <c r="J95" s="141"/>
    </row>
    <row r="96" spans="1:10" ht="11.25">
      <c r="A96" s="184"/>
      <c r="B96" s="184"/>
      <c r="C96" s="184"/>
      <c r="D96" s="219"/>
      <c r="E96" s="219"/>
      <c r="F96" s="184"/>
      <c r="G96" s="185"/>
      <c r="H96" s="185"/>
      <c r="I96" s="141"/>
      <c r="J96" s="141"/>
    </row>
    <row r="97" spans="1:10" ht="11.25">
      <c r="A97" s="184"/>
      <c r="B97" s="184"/>
      <c r="C97" s="184"/>
      <c r="D97" s="219"/>
      <c r="E97" s="219"/>
      <c r="F97" s="184"/>
      <c r="G97" s="185"/>
      <c r="H97" s="185"/>
      <c r="I97" s="141"/>
      <c r="J97" s="141"/>
    </row>
    <row r="98" spans="1:10" ht="11.25">
      <c r="A98" s="184"/>
      <c r="B98" s="184"/>
      <c r="C98" s="184"/>
      <c r="D98" s="219"/>
      <c r="E98" s="219"/>
      <c r="F98" s="184"/>
      <c r="G98" s="185"/>
      <c r="H98" s="185"/>
      <c r="I98" s="141"/>
      <c r="J98" s="141"/>
    </row>
    <row r="99" spans="1:10" ht="11.25">
      <c r="A99" s="184"/>
      <c r="B99" s="184"/>
      <c r="C99" s="184"/>
      <c r="D99" s="219"/>
      <c r="E99" s="219"/>
      <c r="F99" s="184"/>
      <c r="G99" s="185"/>
      <c r="H99" s="185"/>
      <c r="I99" s="141"/>
      <c r="J99" s="141"/>
    </row>
    <row r="100" spans="1:10" ht="11.25">
      <c r="A100" s="184"/>
      <c r="B100" s="184"/>
      <c r="C100" s="184"/>
      <c r="D100" s="219"/>
      <c r="E100" s="219"/>
      <c r="F100" s="184"/>
      <c r="G100" s="185"/>
      <c r="H100" s="185"/>
      <c r="I100" s="141"/>
      <c r="J100" s="141"/>
    </row>
    <row r="101" spans="1:10" ht="11.25">
      <c r="A101" s="184"/>
      <c r="B101" s="184"/>
      <c r="C101" s="184"/>
      <c r="D101" s="219"/>
      <c r="E101" s="219"/>
      <c r="F101" s="184"/>
      <c r="G101" s="185"/>
      <c r="H101" s="185"/>
      <c r="I101" s="141"/>
      <c r="J101" s="141"/>
    </row>
    <row r="102" spans="1:10" ht="11.25">
      <c r="A102" s="184"/>
      <c r="B102" s="184"/>
      <c r="C102" s="184"/>
      <c r="D102" s="219"/>
      <c r="E102" s="219"/>
      <c r="F102" s="184"/>
      <c r="G102" s="185"/>
      <c r="H102" s="185"/>
      <c r="I102" s="141"/>
      <c r="J102" s="141"/>
    </row>
    <row r="103" spans="1:10" ht="11.25">
      <c r="A103" s="184"/>
      <c r="B103" s="184"/>
      <c r="C103" s="184"/>
      <c r="D103" s="219"/>
      <c r="E103" s="219"/>
      <c r="F103" s="184"/>
      <c r="G103" s="185"/>
      <c r="H103" s="185"/>
      <c r="I103" s="141"/>
      <c r="J103" s="141"/>
    </row>
    <row r="104" spans="1:10" ht="11.25">
      <c r="A104" s="184"/>
      <c r="B104" s="184"/>
      <c r="C104" s="184"/>
      <c r="D104" s="219"/>
      <c r="E104" s="219"/>
      <c r="F104" s="184"/>
      <c r="G104" s="185"/>
      <c r="H104" s="185"/>
      <c r="I104" s="141"/>
      <c r="J104" s="141"/>
    </row>
    <row r="105" spans="1:10" ht="11.25">
      <c r="A105" s="184"/>
      <c r="B105" s="184"/>
      <c r="C105" s="184"/>
      <c r="D105" s="219"/>
      <c r="E105" s="219"/>
      <c r="F105" s="184"/>
      <c r="G105" s="185"/>
      <c r="H105" s="185"/>
      <c r="I105" s="141"/>
      <c r="J105" s="141"/>
    </row>
    <row r="106" spans="1:10" ht="11.25">
      <c r="A106" s="184"/>
      <c r="B106" s="184"/>
      <c r="C106" s="184"/>
      <c r="D106" s="219"/>
      <c r="E106" s="219"/>
      <c r="F106" s="184"/>
      <c r="G106" s="185"/>
      <c r="H106" s="185"/>
      <c r="I106" s="141"/>
      <c r="J106" s="141"/>
    </row>
    <row r="107" spans="1:10" ht="11.25">
      <c r="A107" s="184"/>
      <c r="B107" s="184"/>
      <c r="C107" s="184"/>
      <c r="D107" s="219"/>
      <c r="E107" s="219"/>
      <c r="F107" s="184"/>
      <c r="G107" s="185"/>
      <c r="H107" s="185"/>
      <c r="I107" s="141"/>
      <c r="J107" s="141"/>
    </row>
    <row r="108" spans="1:10" ht="11.25">
      <c r="A108" s="184"/>
      <c r="B108" s="184"/>
      <c r="C108" s="184"/>
      <c r="D108" s="219"/>
      <c r="E108" s="219"/>
      <c r="F108" s="184"/>
      <c r="G108" s="185"/>
      <c r="H108" s="185"/>
      <c r="I108" s="141"/>
      <c r="J108" s="141"/>
    </row>
    <row r="109" spans="1:10" ht="11.25">
      <c r="A109" s="184"/>
      <c r="B109" s="184"/>
      <c r="C109" s="184"/>
      <c r="D109" s="219"/>
      <c r="E109" s="219"/>
      <c r="F109" s="184"/>
      <c r="G109" s="185"/>
      <c r="H109" s="185"/>
      <c r="I109" s="141"/>
      <c r="J109" s="141"/>
    </row>
    <row r="110" spans="1:10" ht="11.25">
      <c r="A110" s="184"/>
      <c r="B110" s="184"/>
      <c r="C110" s="184"/>
      <c r="D110" s="219"/>
      <c r="E110" s="219"/>
      <c r="F110" s="184"/>
      <c r="G110" s="185"/>
      <c r="H110" s="185"/>
      <c r="I110" s="141"/>
      <c r="J110" s="141"/>
    </row>
    <row r="111" spans="1:10" ht="11.25">
      <c r="A111" s="184"/>
      <c r="B111" s="184"/>
      <c r="C111" s="184"/>
      <c r="D111" s="219"/>
      <c r="E111" s="219"/>
      <c r="F111" s="184"/>
      <c r="G111" s="185"/>
      <c r="H111" s="185"/>
      <c r="I111" s="141"/>
      <c r="J111" s="141"/>
    </row>
    <row r="112" spans="1:10" ht="11.25">
      <c r="A112" s="184"/>
      <c r="B112" s="184"/>
      <c r="C112" s="184"/>
      <c r="D112" s="219"/>
      <c r="E112" s="219"/>
      <c r="F112" s="184"/>
      <c r="G112" s="185"/>
      <c r="H112" s="185"/>
      <c r="I112" s="141"/>
      <c r="J112" s="141"/>
    </row>
    <row r="113" spans="1:10" ht="11.25">
      <c r="A113" s="184"/>
      <c r="B113" s="184"/>
      <c r="C113" s="184"/>
      <c r="D113" s="219"/>
      <c r="E113" s="219"/>
      <c r="F113" s="184"/>
      <c r="G113" s="185"/>
      <c r="H113" s="185"/>
      <c r="I113" s="141"/>
      <c r="J113" s="14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4"/>
  <dimension ref="A1:F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9.00390625" style="5" customWidth="1"/>
    <col min="7" max="16384" width="11.421875" style="5" customWidth="1"/>
  </cols>
  <sheetData>
    <row r="1" spans="1:6" s="3" customFormat="1" ht="68.25" thickBot="1">
      <c r="A1" s="395" t="s">
        <v>296</v>
      </c>
      <c r="B1" s="395" t="s">
        <v>3337</v>
      </c>
      <c r="C1" s="395" t="s">
        <v>2412</v>
      </c>
      <c r="D1" s="396" t="s">
        <v>303</v>
      </c>
      <c r="E1" s="15" t="s">
        <v>293</v>
      </c>
      <c r="F1" s="15" t="s">
        <v>294</v>
      </c>
    </row>
    <row r="2" spans="1:6" ht="12" thickTop="1">
      <c r="A2" s="391">
        <v>1</v>
      </c>
      <c r="B2" s="391" t="s">
        <v>1568</v>
      </c>
      <c r="C2" s="391" t="s">
        <v>4721</v>
      </c>
      <c r="D2" s="392">
        <v>3603</v>
      </c>
      <c r="E2" s="8">
        <f>D2</f>
        <v>3603</v>
      </c>
      <c r="F2" s="9">
        <f>E2/D$13</f>
        <v>0.31276041666666665</v>
      </c>
    </row>
    <row r="3" spans="1:6" ht="11.25">
      <c r="A3" s="393">
        <f>A2+1</f>
        <v>2</v>
      </c>
      <c r="B3" s="393" t="s">
        <v>1570</v>
      </c>
      <c r="C3" s="393" t="s">
        <v>4721</v>
      </c>
      <c r="D3" s="394">
        <v>2106</v>
      </c>
      <c r="E3" s="10">
        <f>D3+E2</f>
        <v>5709</v>
      </c>
      <c r="F3" s="11">
        <f aca="true" t="shared" si="0" ref="F3:F12">E3/D$13</f>
        <v>0.49557291666666664</v>
      </c>
    </row>
    <row r="4" spans="1:6" ht="11.25">
      <c r="A4" s="393">
        <f aca="true" t="shared" si="1" ref="A4:A12">A3+1</f>
        <v>3</v>
      </c>
      <c r="B4" s="393" t="s">
        <v>1564</v>
      </c>
      <c r="C4" s="393" t="s">
        <v>4721</v>
      </c>
      <c r="D4" s="394">
        <v>1287</v>
      </c>
      <c r="E4" s="10">
        <f aca="true" t="shared" si="2" ref="E4:E12">D4+E3</f>
        <v>6996</v>
      </c>
      <c r="F4" s="11">
        <f t="shared" si="0"/>
        <v>0.6072916666666667</v>
      </c>
    </row>
    <row r="5" spans="1:6" ht="11.25">
      <c r="A5" s="393">
        <f t="shared" si="1"/>
        <v>4</v>
      </c>
      <c r="B5" s="393" t="s">
        <v>1565</v>
      </c>
      <c r="C5" s="393" t="s">
        <v>4721</v>
      </c>
      <c r="D5" s="394">
        <v>931</v>
      </c>
      <c r="E5" s="10">
        <f t="shared" si="2"/>
        <v>7927</v>
      </c>
      <c r="F5" s="11">
        <f t="shared" si="0"/>
        <v>0.6881076388888889</v>
      </c>
    </row>
    <row r="6" spans="1:6" ht="11.25">
      <c r="A6" s="393">
        <f t="shared" si="1"/>
        <v>5</v>
      </c>
      <c r="B6" s="393" t="s">
        <v>1567</v>
      </c>
      <c r="C6" s="393" t="s">
        <v>4721</v>
      </c>
      <c r="D6" s="394">
        <v>898</v>
      </c>
      <c r="E6" s="10">
        <f t="shared" si="2"/>
        <v>8825</v>
      </c>
      <c r="F6" s="11">
        <f t="shared" si="0"/>
        <v>0.7660590277777778</v>
      </c>
    </row>
    <row r="7" spans="1:6" ht="11.25">
      <c r="A7" s="393">
        <f t="shared" si="1"/>
        <v>6</v>
      </c>
      <c r="B7" s="393" t="s">
        <v>1566</v>
      </c>
      <c r="C7" s="393" t="s">
        <v>4721</v>
      </c>
      <c r="D7" s="394">
        <v>859</v>
      </c>
      <c r="E7" s="10">
        <f t="shared" si="2"/>
        <v>9684</v>
      </c>
      <c r="F7" s="11">
        <f t="shared" si="0"/>
        <v>0.840625</v>
      </c>
    </row>
    <row r="8" spans="1:6" ht="11.25">
      <c r="A8" s="393">
        <f t="shared" si="1"/>
        <v>7</v>
      </c>
      <c r="B8" s="393" t="s">
        <v>1569</v>
      </c>
      <c r="C8" s="393" t="s">
        <v>4721</v>
      </c>
      <c r="D8" s="394">
        <v>859</v>
      </c>
      <c r="E8" s="10">
        <f t="shared" si="2"/>
        <v>10543</v>
      </c>
      <c r="F8" s="11">
        <f t="shared" si="0"/>
        <v>0.9151909722222222</v>
      </c>
    </row>
    <row r="9" spans="1:6" ht="11.25">
      <c r="A9" s="393">
        <f t="shared" si="1"/>
        <v>8</v>
      </c>
      <c r="B9" s="393" t="s">
        <v>1571</v>
      </c>
      <c r="C9" s="393" t="s">
        <v>4721</v>
      </c>
      <c r="D9" s="394">
        <v>430</v>
      </c>
      <c r="E9" s="10">
        <f t="shared" si="2"/>
        <v>10973</v>
      </c>
      <c r="F9" s="11">
        <f t="shared" si="0"/>
        <v>0.9525173611111111</v>
      </c>
    </row>
    <row r="10" spans="1:6" ht="11.25">
      <c r="A10" s="393">
        <f t="shared" si="1"/>
        <v>9</v>
      </c>
      <c r="B10" s="393" t="s">
        <v>1572</v>
      </c>
      <c r="C10" s="393" t="s">
        <v>4721</v>
      </c>
      <c r="D10" s="394">
        <v>418</v>
      </c>
      <c r="E10" s="10">
        <f t="shared" si="2"/>
        <v>11391</v>
      </c>
      <c r="F10" s="11">
        <f t="shared" si="0"/>
        <v>0.9888020833333333</v>
      </c>
    </row>
    <row r="11" spans="1:6" ht="11.25">
      <c r="A11" s="399">
        <f t="shared" si="1"/>
        <v>10</v>
      </c>
      <c r="B11" s="399" t="s">
        <v>1573</v>
      </c>
      <c r="C11" s="393" t="s">
        <v>4721</v>
      </c>
      <c r="D11" s="400">
        <v>123</v>
      </c>
      <c r="E11" s="59">
        <f t="shared" si="2"/>
        <v>11514</v>
      </c>
      <c r="F11" s="60">
        <f t="shared" si="0"/>
        <v>0.9994791666666667</v>
      </c>
    </row>
    <row r="12" spans="1:6" ht="12" thickBot="1">
      <c r="A12" s="397">
        <f t="shared" si="1"/>
        <v>11</v>
      </c>
      <c r="B12" s="397" t="s">
        <v>1574</v>
      </c>
      <c r="C12" s="397" t="s">
        <v>4721</v>
      </c>
      <c r="D12" s="398">
        <v>6</v>
      </c>
      <c r="E12" s="13">
        <f t="shared" si="2"/>
        <v>11520</v>
      </c>
      <c r="F12" s="14">
        <f t="shared" si="0"/>
        <v>1</v>
      </c>
    </row>
    <row r="13" spans="1:6" ht="12" thickTop="1">
      <c r="A13" s="61"/>
      <c r="B13" s="61"/>
      <c r="C13" s="61" t="s">
        <v>295</v>
      </c>
      <c r="D13" s="8">
        <f>SUM(D2:D12)</f>
        <v>11520</v>
      </c>
      <c r="E13" s="61"/>
      <c r="F13" s="61"/>
    </row>
  </sheetData>
  <printOptions/>
  <pageMargins left="0.75" right="0.75" top="1" bottom="1" header="0.4921259845" footer="0.4921259845"/>
  <pageSetup orientation="portrait" paperSize="9"/>
  <ignoredErrors>
    <ignoredError sqref="B2:B12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11"/>
  <dimension ref="A1:G74"/>
  <sheetViews>
    <sheetView workbookViewId="0" topLeftCell="A1">
      <pane ySplit="1" topLeftCell="BM2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3.2812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16384" width="11.421875" style="187" customWidth="1"/>
  </cols>
  <sheetData>
    <row r="1" spans="1:6" s="140" customFormat="1" ht="45.75" thickBot="1">
      <c r="A1" s="383" t="s">
        <v>296</v>
      </c>
      <c r="B1" s="383" t="s">
        <v>3337</v>
      </c>
      <c r="C1" s="383" t="s">
        <v>3338</v>
      </c>
      <c r="D1" s="384" t="s">
        <v>304</v>
      </c>
      <c r="E1" s="387" t="s">
        <v>3416</v>
      </c>
      <c r="F1" s="15" t="s">
        <v>294</v>
      </c>
    </row>
    <row r="2" spans="1:7" ht="12" thickTop="1">
      <c r="A2" s="379">
        <v>1</v>
      </c>
      <c r="B2" s="379" t="s">
        <v>3350</v>
      </c>
      <c r="C2" s="379" t="s">
        <v>4721</v>
      </c>
      <c r="D2" s="380">
        <v>9943</v>
      </c>
      <c r="E2" s="33">
        <f>D2</f>
        <v>9943</v>
      </c>
      <c r="F2" s="9">
        <f>E2/D$74</f>
        <v>0.1132034656678014</v>
      </c>
      <c r="G2" s="141"/>
    </row>
    <row r="3" spans="1:7" ht="11.25">
      <c r="A3" s="381">
        <f>A2+1</f>
        <v>2</v>
      </c>
      <c r="B3" s="381" t="s">
        <v>3342</v>
      </c>
      <c r="C3" s="381" t="s">
        <v>4721</v>
      </c>
      <c r="D3" s="382">
        <v>5910</v>
      </c>
      <c r="E3" s="34">
        <f>D3+E2</f>
        <v>15853</v>
      </c>
      <c r="F3" s="11">
        <f aca="true" t="shared" si="0" ref="F3:F66">E3/D$74</f>
        <v>0.18049024853984266</v>
      </c>
      <c r="G3" s="141"/>
    </row>
    <row r="4" spans="1:7" ht="11.25">
      <c r="A4" s="381">
        <f aca="true" t="shared" si="1" ref="A4:A67">A3+1</f>
        <v>3</v>
      </c>
      <c r="B4" s="381" t="s">
        <v>3340</v>
      </c>
      <c r="C4" s="381" t="s">
        <v>4721</v>
      </c>
      <c r="D4" s="382">
        <v>4605</v>
      </c>
      <c r="E4" s="34">
        <f aca="true" t="shared" si="2" ref="E4:E67">D4+E3</f>
        <v>20458</v>
      </c>
      <c r="F4" s="11">
        <f t="shared" si="0"/>
        <v>0.2329192900162809</v>
      </c>
      <c r="G4" s="141"/>
    </row>
    <row r="5" spans="1:7" ht="11.25">
      <c r="A5" s="381">
        <f t="shared" si="1"/>
        <v>4</v>
      </c>
      <c r="B5" s="381" t="s">
        <v>3343</v>
      </c>
      <c r="C5" s="381" t="s">
        <v>4721</v>
      </c>
      <c r="D5" s="382">
        <v>4313</v>
      </c>
      <c r="E5" s="34">
        <f t="shared" si="2"/>
        <v>24771</v>
      </c>
      <c r="F5" s="11">
        <f t="shared" si="0"/>
        <v>0.28202384069768766</v>
      </c>
      <c r="G5" s="141"/>
    </row>
    <row r="6" spans="1:7" ht="11.25">
      <c r="A6" s="381">
        <f t="shared" si="1"/>
        <v>5</v>
      </c>
      <c r="B6" s="381" t="s">
        <v>3352</v>
      </c>
      <c r="C6" s="381" t="s">
        <v>4721</v>
      </c>
      <c r="D6" s="382">
        <v>4029</v>
      </c>
      <c r="E6" s="34">
        <f t="shared" si="2"/>
        <v>28800</v>
      </c>
      <c r="F6" s="11">
        <f t="shared" si="0"/>
        <v>0.32789498252365284</v>
      </c>
      <c r="G6" s="141"/>
    </row>
    <row r="7" spans="1:7" ht="11.25">
      <c r="A7" s="381">
        <f t="shared" si="1"/>
        <v>6</v>
      </c>
      <c r="B7" s="381" t="s">
        <v>3347</v>
      </c>
      <c r="C7" s="381" t="s">
        <v>4721</v>
      </c>
      <c r="D7" s="382">
        <v>3840</v>
      </c>
      <c r="E7" s="34">
        <f t="shared" si="2"/>
        <v>32640</v>
      </c>
      <c r="F7" s="11">
        <f t="shared" si="0"/>
        <v>0.3716143135268066</v>
      </c>
      <c r="G7" s="141"/>
    </row>
    <row r="8" spans="1:7" ht="11.25">
      <c r="A8" s="381">
        <f t="shared" si="1"/>
        <v>7</v>
      </c>
      <c r="B8" s="381" t="s">
        <v>3353</v>
      </c>
      <c r="C8" s="381" t="s">
        <v>4721</v>
      </c>
      <c r="D8" s="382">
        <v>3817</v>
      </c>
      <c r="E8" s="34">
        <f t="shared" si="2"/>
        <v>36457</v>
      </c>
      <c r="F8" s="11">
        <f t="shared" si="0"/>
        <v>0.4150717839536393</v>
      </c>
      <c r="G8" s="141"/>
    </row>
    <row r="9" spans="1:7" ht="11.25">
      <c r="A9" s="381">
        <f t="shared" si="1"/>
        <v>8</v>
      </c>
      <c r="B9" s="381" t="s">
        <v>3346</v>
      </c>
      <c r="C9" s="381" t="s">
        <v>4721</v>
      </c>
      <c r="D9" s="382">
        <v>3460</v>
      </c>
      <c r="E9" s="34">
        <f t="shared" si="2"/>
        <v>39917</v>
      </c>
      <c r="F9" s="11">
        <f t="shared" si="0"/>
        <v>0.4544647228262726</v>
      </c>
      <c r="G9" s="141"/>
    </row>
    <row r="10" spans="1:7" ht="11.25">
      <c r="A10" s="381">
        <f t="shared" si="1"/>
        <v>9</v>
      </c>
      <c r="B10" s="381" t="s">
        <v>3344</v>
      </c>
      <c r="C10" s="381" t="s">
        <v>4721</v>
      </c>
      <c r="D10" s="382">
        <v>3316</v>
      </c>
      <c r="E10" s="34">
        <f t="shared" si="2"/>
        <v>43233</v>
      </c>
      <c r="F10" s="11">
        <f t="shared" si="0"/>
        <v>0.4922181867862876</v>
      </c>
      <c r="G10" s="141"/>
    </row>
    <row r="11" spans="1:7" ht="11.25">
      <c r="A11" s="381">
        <f t="shared" si="1"/>
        <v>10</v>
      </c>
      <c r="B11" s="381" t="s">
        <v>3345</v>
      </c>
      <c r="C11" s="381" t="s">
        <v>4721</v>
      </c>
      <c r="D11" s="382">
        <v>3187</v>
      </c>
      <c r="E11" s="34">
        <f t="shared" si="2"/>
        <v>46420</v>
      </c>
      <c r="F11" s="11">
        <f t="shared" si="0"/>
        <v>0.5285029544704154</v>
      </c>
      <c r="G11" s="141"/>
    </row>
    <row r="12" spans="1:7" ht="11.25">
      <c r="A12" s="381">
        <f t="shared" si="1"/>
        <v>11</v>
      </c>
      <c r="B12" s="381" t="s">
        <v>3349</v>
      </c>
      <c r="C12" s="381" t="s">
        <v>4721</v>
      </c>
      <c r="D12" s="382">
        <v>3186</v>
      </c>
      <c r="E12" s="34">
        <f t="shared" si="2"/>
        <v>49606</v>
      </c>
      <c r="F12" s="11">
        <f t="shared" si="0"/>
        <v>0.5647763369120945</v>
      </c>
      <c r="G12" s="141"/>
    </row>
    <row r="13" spans="1:7" ht="11.25">
      <c r="A13" s="381">
        <f t="shared" si="1"/>
        <v>12</v>
      </c>
      <c r="B13" s="381" t="s">
        <v>3351</v>
      </c>
      <c r="C13" s="381" t="s">
        <v>4721</v>
      </c>
      <c r="D13" s="382">
        <v>3146</v>
      </c>
      <c r="E13" s="34">
        <f t="shared" si="2"/>
        <v>52752</v>
      </c>
      <c r="F13" s="11">
        <f t="shared" si="0"/>
        <v>0.6005943096558242</v>
      </c>
      <c r="G13" s="141"/>
    </row>
    <row r="14" spans="1:7" ht="11.25">
      <c r="A14" s="381">
        <f t="shared" si="1"/>
        <v>13</v>
      </c>
      <c r="B14" s="381" t="s">
        <v>284</v>
      </c>
      <c r="C14" s="381" t="s">
        <v>4721</v>
      </c>
      <c r="D14" s="382">
        <v>3111</v>
      </c>
      <c r="E14" s="34">
        <f t="shared" si="2"/>
        <v>55863</v>
      </c>
      <c r="F14" s="11">
        <f t="shared" si="0"/>
        <v>0.6360137989138479</v>
      </c>
      <c r="G14" s="141"/>
    </row>
    <row r="15" spans="1:7" ht="11.25">
      <c r="A15" s="381">
        <f t="shared" si="1"/>
        <v>14</v>
      </c>
      <c r="B15" s="381" t="s">
        <v>3354</v>
      </c>
      <c r="C15" s="381" t="s">
        <v>4721</v>
      </c>
      <c r="D15" s="382">
        <v>2916</v>
      </c>
      <c r="E15" s="34">
        <f t="shared" si="2"/>
        <v>58779</v>
      </c>
      <c r="F15" s="11">
        <f t="shared" si="0"/>
        <v>0.6692131658943677</v>
      </c>
      <c r="G15" s="141"/>
    </row>
    <row r="16" spans="1:7" ht="11.25">
      <c r="A16" s="381">
        <f t="shared" si="1"/>
        <v>15</v>
      </c>
      <c r="B16" s="381" t="s">
        <v>3357</v>
      </c>
      <c r="C16" s="381" t="s">
        <v>4721</v>
      </c>
      <c r="D16" s="382">
        <v>2777</v>
      </c>
      <c r="E16" s="34">
        <f t="shared" si="2"/>
        <v>61556</v>
      </c>
      <c r="F16" s="11">
        <f t="shared" si="0"/>
        <v>0.700829984174513</v>
      </c>
      <c r="G16" s="141"/>
    </row>
    <row r="17" spans="1:7" ht="11.25">
      <c r="A17" s="381">
        <f t="shared" si="1"/>
        <v>16</v>
      </c>
      <c r="B17" s="381" t="s">
        <v>3341</v>
      </c>
      <c r="C17" s="381" t="s">
        <v>4721</v>
      </c>
      <c r="D17" s="382">
        <v>2542</v>
      </c>
      <c r="E17" s="34">
        <f t="shared" si="2"/>
        <v>64098</v>
      </c>
      <c r="F17" s="11">
        <f t="shared" si="0"/>
        <v>0.7297712704792049</v>
      </c>
      <c r="G17" s="141"/>
    </row>
    <row r="18" spans="1:7" ht="11.25">
      <c r="A18" s="381">
        <f t="shared" si="1"/>
        <v>17</v>
      </c>
      <c r="B18" s="381" t="s">
        <v>3356</v>
      </c>
      <c r="C18" s="381" t="s">
        <v>4721</v>
      </c>
      <c r="D18" s="382">
        <v>2391</v>
      </c>
      <c r="E18" s="34">
        <f t="shared" si="2"/>
        <v>66489</v>
      </c>
      <c r="F18" s="11">
        <f t="shared" si="0"/>
        <v>0.7569933851741373</v>
      </c>
      <c r="G18" s="141"/>
    </row>
    <row r="19" spans="1:7" ht="11.25">
      <c r="A19" s="381">
        <f t="shared" si="1"/>
        <v>18</v>
      </c>
      <c r="B19" s="381" t="s">
        <v>3355</v>
      </c>
      <c r="C19" s="381" t="s">
        <v>4721</v>
      </c>
      <c r="D19" s="382">
        <v>2204</v>
      </c>
      <c r="E19" s="34">
        <f t="shared" si="2"/>
        <v>68693</v>
      </c>
      <c r="F19" s="11">
        <f t="shared" si="0"/>
        <v>0.7820864595311557</v>
      </c>
      <c r="G19" s="141"/>
    </row>
    <row r="20" spans="1:7" ht="11.25">
      <c r="A20" s="381">
        <f t="shared" si="1"/>
        <v>19</v>
      </c>
      <c r="B20" s="381" t="s">
        <v>3358</v>
      </c>
      <c r="C20" s="381" t="s">
        <v>4721</v>
      </c>
      <c r="D20" s="382">
        <v>2083</v>
      </c>
      <c r="E20" s="34">
        <f t="shared" si="2"/>
        <v>70776</v>
      </c>
      <c r="F20" s="11">
        <f t="shared" si="0"/>
        <v>0.8058019195518769</v>
      </c>
      <c r="G20" s="141"/>
    </row>
    <row r="21" spans="1:7" ht="11.25">
      <c r="A21" s="381">
        <f t="shared" si="1"/>
        <v>20</v>
      </c>
      <c r="B21" s="381" t="s">
        <v>3348</v>
      </c>
      <c r="C21" s="381" t="s">
        <v>4721</v>
      </c>
      <c r="D21" s="382">
        <v>2070</v>
      </c>
      <c r="E21" s="34">
        <f t="shared" si="2"/>
        <v>72846</v>
      </c>
      <c r="F21" s="11">
        <f t="shared" si="0"/>
        <v>0.8293693714207644</v>
      </c>
      <c r="G21" s="141"/>
    </row>
    <row r="22" spans="1:7" ht="11.25">
      <c r="A22" s="381">
        <f t="shared" si="1"/>
        <v>21</v>
      </c>
      <c r="B22" s="381" t="s">
        <v>305</v>
      </c>
      <c r="C22" s="381" t="s">
        <v>4721</v>
      </c>
      <c r="D22" s="382">
        <v>1646</v>
      </c>
      <c r="E22" s="34">
        <f t="shared" si="2"/>
        <v>74492</v>
      </c>
      <c r="F22" s="11">
        <f t="shared" si="0"/>
        <v>0.848109480491387</v>
      </c>
      <c r="G22" s="141"/>
    </row>
    <row r="23" spans="1:7" ht="11.25">
      <c r="A23" s="381">
        <f t="shared" si="1"/>
        <v>22</v>
      </c>
      <c r="B23" s="381" t="s">
        <v>278</v>
      </c>
      <c r="C23" s="381" t="s">
        <v>4721</v>
      </c>
      <c r="D23" s="382">
        <v>1395</v>
      </c>
      <c r="E23" s="34">
        <f t="shared" si="2"/>
        <v>75887</v>
      </c>
      <c r="F23" s="11">
        <f t="shared" si="0"/>
        <v>0.8639918937073765</v>
      </c>
      <c r="G23" s="141"/>
    </row>
    <row r="24" spans="1:7" ht="11.25">
      <c r="A24" s="381">
        <f t="shared" si="1"/>
        <v>23</v>
      </c>
      <c r="B24" s="381" t="s">
        <v>3360</v>
      </c>
      <c r="C24" s="381" t="s">
        <v>4721</v>
      </c>
      <c r="D24" s="382">
        <v>1318</v>
      </c>
      <c r="E24" s="34">
        <f t="shared" si="2"/>
        <v>77205</v>
      </c>
      <c r="F24" s="11">
        <f t="shared" si="0"/>
        <v>0.8789976432548131</v>
      </c>
      <c r="G24" s="141"/>
    </row>
    <row r="25" spans="1:7" ht="11.25">
      <c r="A25" s="381">
        <f t="shared" si="1"/>
        <v>24</v>
      </c>
      <c r="B25" s="381" t="s">
        <v>279</v>
      </c>
      <c r="C25" s="381" t="s">
        <v>4721</v>
      </c>
      <c r="D25" s="382">
        <v>1293</v>
      </c>
      <c r="E25" s="34">
        <f t="shared" si="2"/>
        <v>78498</v>
      </c>
      <c r="F25" s="11">
        <f t="shared" si="0"/>
        <v>0.8937187617410313</v>
      </c>
      <c r="G25" s="141"/>
    </row>
    <row r="26" spans="1:7" ht="11.25">
      <c r="A26" s="381">
        <f t="shared" si="1"/>
        <v>25</v>
      </c>
      <c r="B26" s="381" t="s">
        <v>3359</v>
      </c>
      <c r="C26" s="381" t="s">
        <v>4721</v>
      </c>
      <c r="D26" s="382">
        <v>1140</v>
      </c>
      <c r="E26" s="34">
        <f t="shared" si="2"/>
        <v>79638</v>
      </c>
      <c r="F26" s="11">
        <f t="shared" si="0"/>
        <v>0.9066979381325926</v>
      </c>
      <c r="G26" s="141"/>
    </row>
    <row r="27" spans="1:7" ht="11.25">
      <c r="A27" s="381">
        <f t="shared" si="1"/>
        <v>26</v>
      </c>
      <c r="B27" s="381" t="s">
        <v>3367</v>
      </c>
      <c r="C27" s="381" t="s">
        <v>4721</v>
      </c>
      <c r="D27" s="382">
        <v>824</v>
      </c>
      <c r="E27" s="34">
        <f t="shared" si="2"/>
        <v>80462</v>
      </c>
      <c r="F27" s="11">
        <f t="shared" si="0"/>
        <v>0.9160793779103527</v>
      </c>
      <c r="G27" s="141"/>
    </row>
    <row r="28" spans="1:7" ht="11.25">
      <c r="A28" s="381">
        <f t="shared" si="1"/>
        <v>27</v>
      </c>
      <c r="B28" s="381" t="s">
        <v>285</v>
      </c>
      <c r="C28" s="381" t="s">
        <v>4721</v>
      </c>
      <c r="D28" s="382">
        <v>772</v>
      </c>
      <c r="E28" s="34">
        <f t="shared" si="2"/>
        <v>81234</v>
      </c>
      <c r="F28" s="11">
        <f t="shared" si="0"/>
        <v>0.9248687850807783</v>
      </c>
      <c r="G28" s="141"/>
    </row>
    <row r="29" spans="1:7" ht="11.25">
      <c r="A29" s="381">
        <f t="shared" si="1"/>
        <v>28</v>
      </c>
      <c r="B29" s="381" t="s">
        <v>3370</v>
      </c>
      <c r="C29" s="381" t="s">
        <v>4721</v>
      </c>
      <c r="D29" s="382">
        <v>760</v>
      </c>
      <c r="E29" s="34">
        <f t="shared" si="2"/>
        <v>81994</v>
      </c>
      <c r="F29" s="11">
        <f t="shared" si="0"/>
        <v>0.9335215693418192</v>
      </c>
      <c r="G29" s="141"/>
    </row>
    <row r="30" spans="1:7" ht="11.25">
      <c r="A30" s="381">
        <f t="shared" si="1"/>
        <v>29</v>
      </c>
      <c r="B30" s="381" t="s">
        <v>306</v>
      </c>
      <c r="C30" s="381" t="s">
        <v>4721</v>
      </c>
      <c r="D30" s="382">
        <v>680</v>
      </c>
      <c r="E30" s="34">
        <f t="shared" si="2"/>
        <v>82674</v>
      </c>
      <c r="F30" s="11">
        <f t="shared" si="0"/>
        <v>0.941263534206961</v>
      </c>
      <c r="G30" s="141"/>
    </row>
    <row r="31" spans="1:7" ht="11.25">
      <c r="A31" s="381">
        <f t="shared" si="1"/>
        <v>30</v>
      </c>
      <c r="B31" s="381" t="s">
        <v>3364</v>
      </c>
      <c r="C31" s="381" t="s">
        <v>4721</v>
      </c>
      <c r="D31" s="382">
        <v>676</v>
      </c>
      <c r="E31" s="34">
        <f t="shared" si="2"/>
        <v>83350</v>
      </c>
      <c r="F31" s="11">
        <f t="shared" si="0"/>
        <v>0.9489599581023078</v>
      </c>
      <c r="G31" s="141"/>
    </row>
    <row r="32" spans="1:7" ht="11.25">
      <c r="A32" s="381">
        <f t="shared" si="1"/>
        <v>31</v>
      </c>
      <c r="B32" s="381" t="s">
        <v>3372</v>
      </c>
      <c r="C32" s="381" t="s">
        <v>4721</v>
      </c>
      <c r="D32" s="382">
        <v>546</v>
      </c>
      <c r="E32" s="34">
        <f t="shared" si="2"/>
        <v>83896</v>
      </c>
      <c r="F32" s="11">
        <f t="shared" si="0"/>
        <v>0.9551763004793187</v>
      </c>
      <c r="G32" s="141"/>
    </row>
    <row r="33" spans="1:7" ht="11.25">
      <c r="A33" s="381">
        <f t="shared" si="1"/>
        <v>32</v>
      </c>
      <c r="B33" s="381" t="s">
        <v>302</v>
      </c>
      <c r="C33" s="381" t="s">
        <v>4721</v>
      </c>
      <c r="D33" s="382">
        <v>540</v>
      </c>
      <c r="E33" s="34">
        <f t="shared" si="2"/>
        <v>84436</v>
      </c>
      <c r="F33" s="11">
        <f t="shared" si="0"/>
        <v>0.9613243314016372</v>
      </c>
      <c r="G33" s="141"/>
    </row>
    <row r="34" spans="1:7" ht="11.25">
      <c r="A34" s="381">
        <f t="shared" si="1"/>
        <v>33</v>
      </c>
      <c r="B34" s="381" t="s">
        <v>3373</v>
      </c>
      <c r="C34" s="381" t="s">
        <v>4721</v>
      </c>
      <c r="D34" s="382">
        <v>516</v>
      </c>
      <c r="E34" s="34">
        <f t="shared" si="2"/>
        <v>84952</v>
      </c>
      <c r="F34" s="11">
        <f t="shared" si="0"/>
        <v>0.967199116505186</v>
      </c>
      <c r="G34" s="141"/>
    </row>
    <row r="35" spans="1:7" ht="11.25">
      <c r="A35" s="381">
        <f t="shared" si="1"/>
        <v>34</v>
      </c>
      <c r="B35" s="381" t="s">
        <v>274</v>
      </c>
      <c r="C35" s="381" t="s">
        <v>4721</v>
      </c>
      <c r="D35" s="382">
        <v>507</v>
      </c>
      <c r="E35" s="34">
        <f t="shared" si="2"/>
        <v>85459</v>
      </c>
      <c r="F35" s="11">
        <f t="shared" si="0"/>
        <v>0.9729714344266961</v>
      </c>
      <c r="G35" s="141"/>
    </row>
    <row r="36" spans="1:7" ht="11.25">
      <c r="A36" s="381">
        <f t="shared" si="1"/>
        <v>35</v>
      </c>
      <c r="B36" s="381" t="s">
        <v>281</v>
      </c>
      <c r="C36" s="381" t="s">
        <v>4721</v>
      </c>
      <c r="D36" s="382">
        <v>454</v>
      </c>
      <c r="E36" s="34">
        <f t="shared" si="2"/>
        <v>85913</v>
      </c>
      <c r="F36" s="11">
        <f t="shared" si="0"/>
        <v>0.9781403344984232</v>
      </c>
      <c r="G36" s="141"/>
    </row>
    <row r="37" spans="1:7" ht="11.25">
      <c r="A37" s="381">
        <f t="shared" si="1"/>
        <v>36</v>
      </c>
      <c r="B37" s="381" t="s">
        <v>307</v>
      </c>
      <c r="C37" s="381" t="s">
        <v>4721</v>
      </c>
      <c r="D37" s="382">
        <v>300</v>
      </c>
      <c r="E37" s="34">
        <f t="shared" si="2"/>
        <v>86213</v>
      </c>
      <c r="F37" s="11">
        <f t="shared" si="0"/>
        <v>0.9815559072330445</v>
      </c>
      <c r="G37" s="141"/>
    </row>
    <row r="38" spans="1:7" ht="11.25">
      <c r="A38" s="381">
        <f t="shared" si="1"/>
        <v>37</v>
      </c>
      <c r="B38" s="381" t="s">
        <v>308</v>
      </c>
      <c r="C38" s="381" t="s">
        <v>4721</v>
      </c>
      <c r="D38" s="382">
        <v>210</v>
      </c>
      <c r="E38" s="34">
        <f t="shared" si="2"/>
        <v>86423</v>
      </c>
      <c r="F38" s="11">
        <f t="shared" si="0"/>
        <v>0.9839468081472795</v>
      </c>
      <c r="G38" s="141"/>
    </row>
    <row r="39" spans="1:7" ht="11.25">
      <c r="A39" s="381">
        <f t="shared" si="1"/>
        <v>38</v>
      </c>
      <c r="B39" s="381" t="s">
        <v>3362</v>
      </c>
      <c r="C39" s="381" t="s">
        <v>4721</v>
      </c>
      <c r="D39" s="382">
        <v>199</v>
      </c>
      <c r="E39" s="34">
        <f t="shared" si="2"/>
        <v>86622</v>
      </c>
      <c r="F39" s="11">
        <f t="shared" si="0"/>
        <v>0.9862124713945783</v>
      </c>
      <c r="G39" s="141"/>
    </row>
    <row r="40" spans="1:7" ht="11.25">
      <c r="A40" s="381">
        <f t="shared" si="1"/>
        <v>39</v>
      </c>
      <c r="B40" s="381" t="s">
        <v>3365</v>
      </c>
      <c r="C40" s="381" t="s">
        <v>4721</v>
      </c>
      <c r="D40" s="382">
        <v>191</v>
      </c>
      <c r="E40" s="34">
        <f t="shared" si="2"/>
        <v>86813</v>
      </c>
      <c r="F40" s="11">
        <f t="shared" si="0"/>
        <v>0.9883870527022873</v>
      </c>
      <c r="G40" s="141"/>
    </row>
    <row r="41" spans="1:7" ht="11.25">
      <c r="A41" s="381">
        <f t="shared" si="1"/>
        <v>40</v>
      </c>
      <c r="B41" s="381" t="s">
        <v>3371</v>
      </c>
      <c r="C41" s="381" t="s">
        <v>4721</v>
      </c>
      <c r="D41" s="382">
        <v>141</v>
      </c>
      <c r="E41" s="34">
        <f t="shared" si="2"/>
        <v>86954</v>
      </c>
      <c r="F41" s="11">
        <f t="shared" si="0"/>
        <v>0.9899923718875594</v>
      </c>
      <c r="G41" s="141"/>
    </row>
    <row r="42" spans="1:7" ht="11.25">
      <c r="A42" s="381">
        <f t="shared" si="1"/>
        <v>41</v>
      </c>
      <c r="B42" s="381" t="s">
        <v>277</v>
      </c>
      <c r="C42" s="381" t="s">
        <v>4721</v>
      </c>
      <c r="D42" s="382">
        <v>134</v>
      </c>
      <c r="E42" s="34">
        <f t="shared" si="2"/>
        <v>87088</v>
      </c>
      <c r="F42" s="11">
        <f t="shared" si="0"/>
        <v>0.9915179943756902</v>
      </c>
      <c r="G42" s="141"/>
    </row>
    <row r="43" spans="1:7" ht="11.25">
      <c r="A43" s="381">
        <f t="shared" si="1"/>
        <v>42</v>
      </c>
      <c r="B43" s="381" t="s">
        <v>309</v>
      </c>
      <c r="C43" s="381" t="s">
        <v>4721</v>
      </c>
      <c r="D43" s="382">
        <v>110</v>
      </c>
      <c r="E43" s="34">
        <f t="shared" si="2"/>
        <v>87198</v>
      </c>
      <c r="F43" s="11">
        <f t="shared" si="0"/>
        <v>0.9927703710450514</v>
      </c>
      <c r="G43" s="141"/>
    </row>
    <row r="44" spans="1:7" ht="11.25">
      <c r="A44" s="381">
        <f t="shared" si="1"/>
        <v>43</v>
      </c>
      <c r="B44" s="381" t="s">
        <v>283</v>
      </c>
      <c r="C44" s="381" t="s">
        <v>4721</v>
      </c>
      <c r="D44" s="382">
        <v>102</v>
      </c>
      <c r="E44" s="34">
        <f t="shared" si="2"/>
        <v>87300</v>
      </c>
      <c r="F44" s="11">
        <f t="shared" si="0"/>
        <v>0.9939316657748227</v>
      </c>
      <c r="G44" s="141"/>
    </row>
    <row r="45" spans="1:7" ht="11.25">
      <c r="A45" s="381">
        <f t="shared" si="1"/>
        <v>44</v>
      </c>
      <c r="B45" s="381" t="s">
        <v>272</v>
      </c>
      <c r="C45" s="381" t="s">
        <v>4721</v>
      </c>
      <c r="D45" s="382">
        <v>82</v>
      </c>
      <c r="E45" s="34">
        <f t="shared" si="2"/>
        <v>87382</v>
      </c>
      <c r="F45" s="11">
        <f t="shared" si="0"/>
        <v>0.9948652556556192</v>
      </c>
      <c r="G45" s="141"/>
    </row>
    <row r="46" spans="1:7" ht="11.25">
      <c r="A46" s="381">
        <f t="shared" si="1"/>
        <v>45</v>
      </c>
      <c r="B46" s="381" t="s">
        <v>282</v>
      </c>
      <c r="C46" s="381" t="s">
        <v>4721</v>
      </c>
      <c r="D46" s="382">
        <v>78</v>
      </c>
      <c r="E46" s="34">
        <f t="shared" si="2"/>
        <v>87460</v>
      </c>
      <c r="F46" s="11">
        <f t="shared" si="0"/>
        <v>0.9957533045666207</v>
      </c>
      <c r="G46" s="141"/>
    </row>
    <row r="47" spans="1:7" ht="11.25">
      <c r="A47" s="381">
        <f t="shared" si="1"/>
        <v>46</v>
      </c>
      <c r="B47" s="381" t="s">
        <v>280</v>
      </c>
      <c r="C47" s="381" t="s">
        <v>4721</v>
      </c>
      <c r="D47" s="382">
        <v>73</v>
      </c>
      <c r="E47" s="34">
        <f t="shared" si="2"/>
        <v>87533</v>
      </c>
      <c r="F47" s="11">
        <f t="shared" si="0"/>
        <v>0.9965844272653787</v>
      </c>
      <c r="G47" s="141"/>
    </row>
    <row r="48" spans="1:7" ht="11.25">
      <c r="A48" s="381">
        <f t="shared" si="1"/>
        <v>47</v>
      </c>
      <c r="B48" s="381" t="s">
        <v>3363</v>
      </c>
      <c r="C48" s="381" t="s">
        <v>4721</v>
      </c>
      <c r="D48" s="382">
        <v>65</v>
      </c>
      <c r="E48" s="34">
        <f t="shared" si="2"/>
        <v>87598</v>
      </c>
      <c r="F48" s="11">
        <f t="shared" si="0"/>
        <v>0.9973244680245466</v>
      </c>
      <c r="G48" s="141"/>
    </row>
    <row r="49" spans="1:7" ht="11.25">
      <c r="A49" s="381">
        <f t="shared" si="1"/>
        <v>48</v>
      </c>
      <c r="B49" s="381" t="s">
        <v>310</v>
      </c>
      <c r="C49" s="381" t="s">
        <v>4721</v>
      </c>
      <c r="D49" s="382">
        <v>31</v>
      </c>
      <c r="E49" s="34">
        <f t="shared" si="2"/>
        <v>87629</v>
      </c>
      <c r="F49" s="11">
        <f t="shared" si="0"/>
        <v>0.9976774105404574</v>
      </c>
      <c r="G49" s="141"/>
    </row>
    <row r="50" spans="1:7" ht="11.25">
      <c r="A50" s="381">
        <f t="shared" si="1"/>
        <v>49</v>
      </c>
      <c r="B50" s="381" t="s">
        <v>311</v>
      </c>
      <c r="C50" s="381" t="s">
        <v>4721</v>
      </c>
      <c r="D50" s="382">
        <v>30</v>
      </c>
      <c r="E50" s="34">
        <f t="shared" si="2"/>
        <v>87659</v>
      </c>
      <c r="F50" s="11">
        <f t="shared" si="0"/>
        <v>0.9980189678139196</v>
      </c>
      <c r="G50" s="141"/>
    </row>
    <row r="51" spans="1:7" ht="11.25">
      <c r="A51" s="381">
        <f t="shared" si="1"/>
        <v>50</v>
      </c>
      <c r="B51" s="381" t="s">
        <v>3369</v>
      </c>
      <c r="C51" s="381" t="s">
        <v>4721</v>
      </c>
      <c r="D51" s="382">
        <v>27</v>
      </c>
      <c r="E51" s="34">
        <f t="shared" si="2"/>
        <v>87686</v>
      </c>
      <c r="F51" s="11">
        <f t="shared" si="0"/>
        <v>0.9983263693600355</v>
      </c>
      <c r="G51" s="141"/>
    </row>
    <row r="52" spans="1:7" ht="11.25">
      <c r="A52" s="381">
        <f t="shared" si="1"/>
        <v>51</v>
      </c>
      <c r="B52" s="381" t="s">
        <v>312</v>
      </c>
      <c r="C52" s="381" t="s">
        <v>4721</v>
      </c>
      <c r="D52" s="382">
        <v>20</v>
      </c>
      <c r="E52" s="34">
        <f t="shared" si="2"/>
        <v>87706</v>
      </c>
      <c r="F52" s="11">
        <f t="shared" si="0"/>
        <v>0.9985540742090103</v>
      </c>
      <c r="G52" s="141"/>
    </row>
    <row r="53" spans="1:7" ht="11.25">
      <c r="A53" s="381">
        <f t="shared" si="1"/>
        <v>52</v>
      </c>
      <c r="B53" s="381" t="s">
        <v>292</v>
      </c>
      <c r="C53" s="381" t="s">
        <v>4721</v>
      </c>
      <c r="D53" s="382">
        <v>18</v>
      </c>
      <c r="E53" s="34">
        <f t="shared" si="2"/>
        <v>87724</v>
      </c>
      <c r="F53" s="11">
        <f t="shared" si="0"/>
        <v>0.9987590085730875</v>
      </c>
      <c r="G53" s="141"/>
    </row>
    <row r="54" spans="1:7" ht="11.25">
      <c r="A54" s="381">
        <f t="shared" si="1"/>
        <v>53</v>
      </c>
      <c r="B54" s="381" t="s">
        <v>3361</v>
      </c>
      <c r="C54" s="381" t="s">
        <v>4721</v>
      </c>
      <c r="D54" s="382">
        <v>16</v>
      </c>
      <c r="E54" s="34">
        <f t="shared" si="2"/>
        <v>87740</v>
      </c>
      <c r="F54" s="11">
        <f t="shared" si="0"/>
        <v>0.9989411724522673</v>
      </c>
      <c r="G54" s="141"/>
    </row>
    <row r="55" spans="1:7" ht="11.25">
      <c r="A55" s="381">
        <f t="shared" si="1"/>
        <v>54</v>
      </c>
      <c r="B55" s="381" t="s">
        <v>3374</v>
      </c>
      <c r="C55" s="381" t="s">
        <v>4721</v>
      </c>
      <c r="D55" s="382">
        <v>16</v>
      </c>
      <c r="E55" s="34">
        <f t="shared" si="2"/>
        <v>87756</v>
      </c>
      <c r="F55" s="11">
        <f t="shared" si="0"/>
        <v>0.9991233363314472</v>
      </c>
      <c r="G55" s="141"/>
    </row>
    <row r="56" spans="1:7" ht="11.25">
      <c r="A56" s="381">
        <f t="shared" si="1"/>
        <v>55</v>
      </c>
      <c r="B56" s="381" t="s">
        <v>273</v>
      </c>
      <c r="C56" s="381" t="s">
        <v>4721</v>
      </c>
      <c r="D56" s="382">
        <v>16</v>
      </c>
      <c r="E56" s="34">
        <f t="shared" si="2"/>
        <v>87772</v>
      </c>
      <c r="F56" s="11">
        <f t="shared" si="0"/>
        <v>0.999305500210627</v>
      </c>
      <c r="G56" s="141"/>
    </row>
    <row r="57" spans="1:7" ht="11.25">
      <c r="A57" s="381">
        <f t="shared" si="1"/>
        <v>56</v>
      </c>
      <c r="B57" s="381" t="s">
        <v>313</v>
      </c>
      <c r="C57" s="381" t="s">
        <v>4721</v>
      </c>
      <c r="D57" s="382">
        <v>13</v>
      </c>
      <c r="E57" s="34">
        <f t="shared" si="2"/>
        <v>87785</v>
      </c>
      <c r="F57" s="11">
        <f t="shared" si="0"/>
        <v>0.9994535083624606</v>
      </c>
      <c r="G57" s="141"/>
    </row>
    <row r="58" spans="1:7" ht="11.25">
      <c r="A58" s="381">
        <f t="shared" si="1"/>
        <v>57</v>
      </c>
      <c r="B58" s="381" t="s">
        <v>314</v>
      </c>
      <c r="C58" s="381" t="s">
        <v>4721</v>
      </c>
      <c r="D58" s="382">
        <v>13</v>
      </c>
      <c r="E58" s="34">
        <f t="shared" si="2"/>
        <v>87798</v>
      </c>
      <c r="F58" s="11">
        <f t="shared" si="0"/>
        <v>0.9996015165142942</v>
      </c>
      <c r="G58" s="141"/>
    </row>
    <row r="59" spans="1:7" ht="11.25">
      <c r="A59" s="381">
        <f t="shared" si="1"/>
        <v>58</v>
      </c>
      <c r="B59" s="381" t="s">
        <v>315</v>
      </c>
      <c r="C59" s="381" t="s">
        <v>4721</v>
      </c>
      <c r="D59" s="382">
        <v>8</v>
      </c>
      <c r="E59" s="34">
        <f t="shared" si="2"/>
        <v>87806</v>
      </c>
      <c r="F59" s="11">
        <f t="shared" si="0"/>
        <v>0.999692598453884</v>
      </c>
      <c r="G59" s="141"/>
    </row>
    <row r="60" spans="1:7" ht="11.25">
      <c r="A60" s="381">
        <f t="shared" si="1"/>
        <v>59</v>
      </c>
      <c r="B60" s="381" t="s">
        <v>316</v>
      </c>
      <c r="C60" s="381" t="s">
        <v>4721</v>
      </c>
      <c r="D60" s="382">
        <v>5</v>
      </c>
      <c r="E60" s="34">
        <f t="shared" si="2"/>
        <v>87811</v>
      </c>
      <c r="F60" s="11">
        <f t="shared" si="0"/>
        <v>0.9997495246661278</v>
      </c>
      <c r="G60" s="141"/>
    </row>
    <row r="61" spans="1:7" ht="11.25">
      <c r="A61" s="381">
        <f t="shared" si="1"/>
        <v>60</v>
      </c>
      <c r="B61" s="381" t="s">
        <v>317</v>
      </c>
      <c r="C61" s="381" t="s">
        <v>4721</v>
      </c>
      <c r="D61" s="382">
        <v>4</v>
      </c>
      <c r="E61" s="34">
        <f t="shared" si="2"/>
        <v>87815</v>
      </c>
      <c r="F61" s="11">
        <f t="shared" si="0"/>
        <v>0.9997950656359227</v>
      </c>
      <c r="G61" s="141"/>
    </row>
    <row r="62" spans="1:7" ht="11.25">
      <c r="A62" s="381">
        <f t="shared" si="1"/>
        <v>61</v>
      </c>
      <c r="B62" s="381" t="s">
        <v>291</v>
      </c>
      <c r="C62" s="381" t="s">
        <v>4721</v>
      </c>
      <c r="D62" s="382">
        <v>3</v>
      </c>
      <c r="E62" s="34">
        <f t="shared" si="2"/>
        <v>87818</v>
      </c>
      <c r="F62" s="11">
        <f t="shared" si="0"/>
        <v>0.9998292213632689</v>
      </c>
      <c r="G62" s="141"/>
    </row>
    <row r="63" spans="1:7" ht="11.25">
      <c r="A63" s="381">
        <f t="shared" si="1"/>
        <v>62</v>
      </c>
      <c r="B63" s="381" t="s">
        <v>288</v>
      </c>
      <c r="C63" s="381" t="s">
        <v>4721</v>
      </c>
      <c r="D63" s="382">
        <v>2</v>
      </c>
      <c r="E63" s="34">
        <f t="shared" si="2"/>
        <v>87820</v>
      </c>
      <c r="F63" s="11">
        <f t="shared" si="0"/>
        <v>0.9998519918481664</v>
      </c>
      <c r="G63" s="141"/>
    </row>
    <row r="64" spans="1:7" ht="11.25">
      <c r="A64" s="381">
        <f t="shared" si="1"/>
        <v>63</v>
      </c>
      <c r="B64" s="381" t="s">
        <v>3366</v>
      </c>
      <c r="C64" s="381" t="s">
        <v>4721</v>
      </c>
      <c r="D64" s="382">
        <v>2</v>
      </c>
      <c r="E64" s="34">
        <f t="shared" si="2"/>
        <v>87822</v>
      </c>
      <c r="F64" s="11">
        <f t="shared" si="0"/>
        <v>0.9998747623330639</v>
      </c>
      <c r="G64" s="141"/>
    </row>
    <row r="65" spans="1:7" ht="11.25">
      <c r="A65" s="381">
        <f t="shared" si="1"/>
        <v>64</v>
      </c>
      <c r="B65" s="381" t="s">
        <v>276</v>
      </c>
      <c r="C65" s="381" t="s">
        <v>4721</v>
      </c>
      <c r="D65" s="382">
        <v>2</v>
      </c>
      <c r="E65" s="34">
        <f t="shared" si="2"/>
        <v>87824</v>
      </c>
      <c r="F65" s="11">
        <f t="shared" si="0"/>
        <v>0.9998975328179613</v>
      </c>
      <c r="G65" s="141"/>
    </row>
    <row r="66" spans="1:7" ht="11.25">
      <c r="A66" s="381">
        <f t="shared" si="1"/>
        <v>65</v>
      </c>
      <c r="B66" s="381" t="s">
        <v>275</v>
      </c>
      <c r="C66" s="381" t="s">
        <v>4721</v>
      </c>
      <c r="D66" s="382">
        <v>2</v>
      </c>
      <c r="E66" s="34">
        <f t="shared" si="2"/>
        <v>87826</v>
      </c>
      <c r="F66" s="11">
        <f t="shared" si="0"/>
        <v>0.9999203033028589</v>
      </c>
      <c r="G66" s="141"/>
    </row>
    <row r="67" spans="1:7" ht="11.25">
      <c r="A67" s="381">
        <f t="shared" si="1"/>
        <v>66</v>
      </c>
      <c r="B67" s="381" t="s">
        <v>286</v>
      </c>
      <c r="C67" s="381" t="s">
        <v>4721</v>
      </c>
      <c r="D67" s="382">
        <v>1</v>
      </c>
      <c r="E67" s="34">
        <f t="shared" si="2"/>
        <v>87827</v>
      </c>
      <c r="F67" s="11">
        <f aca="true" t="shared" si="3" ref="F67:F73">E67/D$74</f>
        <v>0.9999316885453076</v>
      </c>
      <c r="G67" s="141"/>
    </row>
    <row r="68" spans="1:7" ht="11.25">
      <c r="A68" s="381">
        <f aca="true" t="shared" si="4" ref="A68:A73">A67+1</f>
        <v>67</v>
      </c>
      <c r="B68" s="381" t="s">
        <v>318</v>
      </c>
      <c r="C68" s="381" t="s">
        <v>4721</v>
      </c>
      <c r="D68" s="382">
        <v>1</v>
      </c>
      <c r="E68" s="34">
        <f aca="true" t="shared" si="5" ref="E68:E73">D68+E67</f>
        <v>87828</v>
      </c>
      <c r="F68" s="11">
        <f t="shared" si="3"/>
        <v>0.9999430737877563</v>
      </c>
      <c r="G68" s="141"/>
    </row>
    <row r="69" spans="1:7" ht="11.25">
      <c r="A69" s="381">
        <f t="shared" si="4"/>
        <v>68</v>
      </c>
      <c r="B69" s="381" t="s">
        <v>319</v>
      </c>
      <c r="C69" s="381" t="s">
        <v>4721</v>
      </c>
      <c r="D69" s="382">
        <v>1</v>
      </c>
      <c r="E69" s="34">
        <f t="shared" si="5"/>
        <v>87829</v>
      </c>
      <c r="F69" s="11">
        <f t="shared" si="3"/>
        <v>0.9999544590302051</v>
      </c>
      <c r="G69" s="141"/>
    </row>
    <row r="70" spans="1:7" ht="11.25">
      <c r="A70" s="381">
        <f t="shared" si="4"/>
        <v>69</v>
      </c>
      <c r="B70" s="381" t="s">
        <v>320</v>
      </c>
      <c r="C70" s="381" t="s">
        <v>4721</v>
      </c>
      <c r="D70" s="382">
        <v>1</v>
      </c>
      <c r="E70" s="34">
        <f t="shared" si="5"/>
        <v>87830</v>
      </c>
      <c r="F70" s="11">
        <f t="shared" si="3"/>
        <v>0.9999658442726538</v>
      </c>
      <c r="G70" s="141"/>
    </row>
    <row r="71" spans="1:7" ht="11.25">
      <c r="A71" s="381">
        <f t="shared" si="4"/>
        <v>70</v>
      </c>
      <c r="B71" s="381" t="s">
        <v>3368</v>
      </c>
      <c r="C71" s="381" t="s">
        <v>4721</v>
      </c>
      <c r="D71" s="382">
        <v>1</v>
      </c>
      <c r="E71" s="34">
        <f t="shared" si="5"/>
        <v>87831</v>
      </c>
      <c r="F71" s="11">
        <f t="shared" si="3"/>
        <v>0.9999772295151025</v>
      </c>
      <c r="G71" s="141"/>
    </row>
    <row r="72" spans="1:7" ht="11.25">
      <c r="A72" s="388">
        <f t="shared" si="4"/>
        <v>71</v>
      </c>
      <c r="B72" s="388" t="s">
        <v>300</v>
      </c>
      <c r="C72" s="381" t="s">
        <v>4721</v>
      </c>
      <c r="D72" s="389">
        <v>1</v>
      </c>
      <c r="E72" s="390">
        <f t="shared" si="5"/>
        <v>87832</v>
      </c>
      <c r="F72" s="60">
        <f t="shared" si="3"/>
        <v>0.9999886147575513</v>
      </c>
      <c r="G72" s="141"/>
    </row>
    <row r="73" spans="1:6" ht="12" thickBot="1">
      <c r="A73" s="385">
        <f t="shared" si="4"/>
        <v>72</v>
      </c>
      <c r="B73" s="385" t="s">
        <v>287</v>
      </c>
      <c r="C73" s="385" t="s">
        <v>4721</v>
      </c>
      <c r="D73" s="386">
        <v>1</v>
      </c>
      <c r="E73" s="35">
        <f t="shared" si="5"/>
        <v>87833</v>
      </c>
      <c r="F73" s="14">
        <f t="shared" si="3"/>
        <v>1</v>
      </c>
    </row>
    <row r="74" spans="1:6" ht="12" thickTop="1">
      <c r="A74" s="61"/>
      <c r="B74" s="61"/>
      <c r="C74" s="61" t="s">
        <v>295</v>
      </c>
      <c r="D74" s="8">
        <f>SUM(D2:D73)</f>
        <v>87833</v>
      </c>
      <c r="E74" s="8"/>
      <c r="F74" s="61"/>
    </row>
  </sheetData>
  <printOptions/>
  <pageMargins left="0.75" right="0.75" top="1" bottom="1" header="0.4921259845" footer="0.4921259845"/>
  <pageSetup orientation="portrait" paperSize="9"/>
  <ignoredErrors>
    <ignoredError sqref="B2:B88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5"/>
  <dimension ref="A1:I11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7" width="11.421875" style="186" customWidth="1"/>
    <col min="8" max="16384" width="11.421875" style="187" customWidth="1"/>
  </cols>
  <sheetData>
    <row r="1" spans="1:7" s="140" customFormat="1" ht="45.75" thickBot="1">
      <c r="A1" s="196" t="s">
        <v>296</v>
      </c>
      <c r="B1" s="196" t="s">
        <v>3337</v>
      </c>
      <c r="C1" s="196" t="s">
        <v>2412</v>
      </c>
      <c r="D1" s="197" t="s">
        <v>304</v>
      </c>
      <c r="E1" s="214" t="s">
        <v>3416</v>
      </c>
      <c r="F1" s="213" t="s">
        <v>294</v>
      </c>
      <c r="G1" s="334"/>
    </row>
    <row r="2" spans="1:9" ht="12" thickTop="1">
      <c r="A2" s="192">
        <v>1</v>
      </c>
      <c r="B2" s="192" t="s">
        <v>2413</v>
      </c>
      <c r="C2" s="192" t="s">
        <v>4721</v>
      </c>
      <c r="D2" s="193">
        <v>12548</v>
      </c>
      <c r="E2" s="193">
        <f>D2</f>
        <v>12548</v>
      </c>
      <c r="F2" s="375">
        <f>E2/D$17</f>
        <v>0.3869376175645256</v>
      </c>
      <c r="G2" s="333"/>
      <c r="H2" s="186"/>
      <c r="I2" s="141"/>
    </row>
    <row r="3" spans="1:9" ht="11.25">
      <c r="A3" s="194">
        <f>A2+1</f>
        <v>2</v>
      </c>
      <c r="B3" s="194" t="s">
        <v>2414</v>
      </c>
      <c r="C3" s="194" t="s">
        <v>4721</v>
      </c>
      <c r="D3" s="195">
        <v>7561</v>
      </c>
      <c r="E3" s="195">
        <f>D3+E2</f>
        <v>20109</v>
      </c>
      <c r="F3" s="376">
        <f aca="true" t="shared" si="0" ref="F3:F16">E3/D$17</f>
        <v>0.620093126522557</v>
      </c>
      <c r="G3" s="333"/>
      <c r="H3" s="186"/>
      <c r="I3" s="141"/>
    </row>
    <row r="4" spans="1:9" ht="11.25">
      <c r="A4" s="194">
        <f aca="true" t="shared" si="1" ref="A4:A16">A3+1</f>
        <v>3</v>
      </c>
      <c r="B4" s="194" t="s">
        <v>2415</v>
      </c>
      <c r="C4" s="194" t="s">
        <v>4721</v>
      </c>
      <c r="D4" s="195">
        <v>6961</v>
      </c>
      <c r="E4" s="195">
        <f aca="true" t="shared" si="2" ref="E4:E16">D4+E3</f>
        <v>27070</v>
      </c>
      <c r="F4" s="376">
        <f t="shared" si="0"/>
        <v>0.834746677356687</v>
      </c>
      <c r="G4" s="333"/>
      <c r="H4" s="186"/>
      <c r="I4" s="141"/>
    </row>
    <row r="5" spans="1:9" ht="11.25">
      <c r="A5" s="194">
        <f t="shared" si="1"/>
        <v>4</v>
      </c>
      <c r="B5" s="194" t="s">
        <v>2416</v>
      </c>
      <c r="C5" s="194" t="s">
        <v>4721</v>
      </c>
      <c r="D5" s="195">
        <v>3323</v>
      </c>
      <c r="E5" s="195">
        <f t="shared" si="2"/>
        <v>30393</v>
      </c>
      <c r="F5" s="376">
        <f t="shared" si="0"/>
        <v>0.9372166887662278</v>
      </c>
      <c r="G5" s="333"/>
      <c r="H5" s="186"/>
      <c r="I5" s="141"/>
    </row>
    <row r="6" spans="1:9" ht="11.25">
      <c r="A6" s="194">
        <f t="shared" si="1"/>
        <v>5</v>
      </c>
      <c r="B6" s="194" t="s">
        <v>4426</v>
      </c>
      <c r="C6" s="194" t="s">
        <v>4721</v>
      </c>
      <c r="D6" s="195">
        <v>793</v>
      </c>
      <c r="E6" s="195">
        <f t="shared" si="2"/>
        <v>31186</v>
      </c>
      <c r="F6" s="376">
        <f t="shared" si="0"/>
        <v>0.9616701100866508</v>
      </c>
      <c r="G6" s="333"/>
      <c r="H6" s="186"/>
      <c r="I6" s="141"/>
    </row>
    <row r="7" spans="1:9" ht="11.25">
      <c r="A7" s="194">
        <f t="shared" si="1"/>
        <v>6</v>
      </c>
      <c r="B7" s="194" t="s">
        <v>4427</v>
      </c>
      <c r="C7" s="194" t="s">
        <v>4721</v>
      </c>
      <c r="D7" s="195">
        <v>349</v>
      </c>
      <c r="E7" s="195">
        <f t="shared" si="2"/>
        <v>31535</v>
      </c>
      <c r="F7" s="376">
        <f t="shared" si="0"/>
        <v>0.9724320823953868</v>
      </c>
      <c r="G7" s="333"/>
      <c r="H7" s="186"/>
      <c r="I7" s="141"/>
    </row>
    <row r="8" spans="1:9" ht="11.25">
      <c r="A8" s="194">
        <f t="shared" si="1"/>
        <v>7</v>
      </c>
      <c r="B8" s="194" t="s">
        <v>4428</v>
      </c>
      <c r="C8" s="194" t="s">
        <v>4721</v>
      </c>
      <c r="D8" s="195">
        <v>239</v>
      </c>
      <c r="E8" s="195">
        <f t="shared" si="2"/>
        <v>31774</v>
      </c>
      <c r="F8" s="376">
        <f t="shared" si="0"/>
        <v>0.9798020290480742</v>
      </c>
      <c r="G8" s="333"/>
      <c r="H8" s="186"/>
      <c r="I8" s="141"/>
    </row>
    <row r="9" spans="1:9" ht="11.25">
      <c r="A9" s="194">
        <f t="shared" si="1"/>
        <v>8</v>
      </c>
      <c r="B9" s="194" t="s">
        <v>4429</v>
      </c>
      <c r="C9" s="194" t="s">
        <v>4721</v>
      </c>
      <c r="D9" s="195">
        <v>229</v>
      </c>
      <c r="E9" s="195">
        <f t="shared" si="2"/>
        <v>32003</v>
      </c>
      <c r="F9" s="376">
        <f t="shared" si="0"/>
        <v>0.98686360973203</v>
      </c>
      <c r="G9" s="333"/>
      <c r="H9" s="186"/>
      <c r="I9" s="141"/>
    </row>
    <row r="10" spans="1:9" ht="11.25">
      <c r="A10" s="194">
        <f t="shared" si="1"/>
        <v>9</v>
      </c>
      <c r="B10" s="194" t="s">
        <v>4430</v>
      </c>
      <c r="C10" s="194" t="s">
        <v>4721</v>
      </c>
      <c r="D10" s="195">
        <v>143</v>
      </c>
      <c r="E10" s="195">
        <f t="shared" si="2"/>
        <v>32146</v>
      </c>
      <c r="F10" s="376">
        <f t="shared" si="0"/>
        <v>0.9912732430848932</v>
      </c>
      <c r="G10" s="333"/>
      <c r="H10" s="186"/>
      <c r="I10" s="141"/>
    </row>
    <row r="11" spans="1:9" ht="11.25">
      <c r="A11" s="194">
        <f t="shared" si="1"/>
        <v>10</v>
      </c>
      <c r="B11" s="194" t="s">
        <v>4431</v>
      </c>
      <c r="C11" s="194" t="s">
        <v>4721</v>
      </c>
      <c r="D11" s="195">
        <v>137</v>
      </c>
      <c r="E11" s="195">
        <f t="shared" si="2"/>
        <v>32283</v>
      </c>
      <c r="F11" s="376">
        <f t="shared" si="0"/>
        <v>0.9954978568565173</v>
      </c>
      <c r="G11" s="333"/>
      <c r="H11" s="186"/>
      <c r="I11" s="141"/>
    </row>
    <row r="12" spans="1:9" ht="11.25">
      <c r="A12" s="194">
        <f t="shared" si="1"/>
        <v>11</v>
      </c>
      <c r="B12" s="194" t="s">
        <v>4432</v>
      </c>
      <c r="C12" s="194" t="s">
        <v>4721</v>
      </c>
      <c r="D12" s="195">
        <v>83</v>
      </c>
      <c r="E12" s="195">
        <f t="shared" si="2"/>
        <v>32366</v>
      </c>
      <c r="F12" s="376">
        <f t="shared" si="0"/>
        <v>0.9980572943969903</v>
      </c>
      <c r="G12" s="333"/>
      <c r="H12" s="186"/>
      <c r="I12" s="141"/>
    </row>
    <row r="13" spans="1:9" ht="11.25">
      <c r="A13" s="194">
        <f t="shared" si="1"/>
        <v>12</v>
      </c>
      <c r="B13" s="194" t="s">
        <v>4433</v>
      </c>
      <c r="C13" s="194" t="s">
        <v>4721</v>
      </c>
      <c r="D13" s="195">
        <v>36</v>
      </c>
      <c r="E13" s="195">
        <f t="shared" si="2"/>
        <v>32402</v>
      </c>
      <c r="F13" s="376">
        <f t="shared" si="0"/>
        <v>0.9991674118844245</v>
      </c>
      <c r="G13" s="333"/>
      <c r="H13" s="186"/>
      <c r="I13" s="141"/>
    </row>
    <row r="14" spans="1:9" ht="11.25">
      <c r="A14" s="194">
        <f t="shared" si="1"/>
        <v>13</v>
      </c>
      <c r="B14" s="194" t="s">
        <v>4434</v>
      </c>
      <c r="C14" s="194" t="s">
        <v>4721</v>
      </c>
      <c r="D14" s="195">
        <v>19</v>
      </c>
      <c r="E14" s="195">
        <f t="shared" si="2"/>
        <v>32421</v>
      </c>
      <c r="F14" s="376">
        <f t="shared" si="0"/>
        <v>0.9997533072250147</v>
      </c>
      <c r="G14" s="333"/>
      <c r="H14" s="186"/>
      <c r="I14" s="141"/>
    </row>
    <row r="15" spans="1:9" ht="11.25">
      <c r="A15" s="200">
        <f t="shared" si="1"/>
        <v>14</v>
      </c>
      <c r="B15" s="200" t="s">
        <v>4435</v>
      </c>
      <c r="C15" s="194" t="s">
        <v>4721</v>
      </c>
      <c r="D15" s="201">
        <v>7</v>
      </c>
      <c r="E15" s="201">
        <f t="shared" si="2"/>
        <v>32428</v>
      </c>
      <c r="F15" s="378">
        <f t="shared" si="0"/>
        <v>0.9999691634031268</v>
      </c>
      <c r="G15" s="333"/>
      <c r="H15" s="186"/>
      <c r="I15" s="141"/>
    </row>
    <row r="16" spans="1:9" ht="12" thickBot="1">
      <c r="A16" s="198">
        <f t="shared" si="1"/>
        <v>15</v>
      </c>
      <c r="B16" s="198" t="s">
        <v>4436</v>
      </c>
      <c r="C16" s="198" t="s">
        <v>4721</v>
      </c>
      <c r="D16" s="199">
        <v>1</v>
      </c>
      <c r="E16" s="199">
        <f t="shared" si="2"/>
        <v>32429</v>
      </c>
      <c r="F16" s="377">
        <f t="shared" si="0"/>
        <v>1</v>
      </c>
      <c r="G16" s="210"/>
      <c r="H16" s="186"/>
      <c r="I16" s="141"/>
    </row>
    <row r="17" spans="1:9" ht="12" thickTop="1">
      <c r="A17" s="192"/>
      <c r="B17" s="192"/>
      <c r="C17" s="192" t="s">
        <v>295</v>
      </c>
      <c r="D17" s="212">
        <f>SUM(D2:D16)</f>
        <v>32429</v>
      </c>
      <c r="E17" s="212"/>
      <c r="F17" s="192"/>
      <c r="G17" s="210"/>
      <c r="H17" s="186"/>
      <c r="I17" s="141"/>
    </row>
    <row r="18" spans="1:9" ht="11.25">
      <c r="A18" s="209"/>
      <c r="B18" s="209"/>
      <c r="C18" s="209"/>
      <c r="D18" s="211"/>
      <c r="E18" s="211"/>
      <c r="F18" s="209"/>
      <c r="G18" s="210"/>
      <c r="H18" s="186"/>
      <c r="I18" s="141"/>
    </row>
    <row r="19" spans="1:9" ht="11.25">
      <c r="A19" s="209"/>
      <c r="B19" s="209"/>
      <c r="C19" s="209"/>
      <c r="D19" s="211"/>
      <c r="E19" s="211"/>
      <c r="F19" s="209"/>
      <c r="G19" s="210"/>
      <c r="H19" s="186"/>
      <c r="I19" s="141"/>
    </row>
    <row r="20" spans="1:9" ht="11.25">
      <c r="A20" s="209"/>
      <c r="B20" s="209"/>
      <c r="C20" s="209"/>
      <c r="D20" s="211"/>
      <c r="E20" s="211"/>
      <c r="F20" s="209"/>
      <c r="G20" s="210"/>
      <c r="H20" s="186"/>
      <c r="I20" s="141"/>
    </row>
    <row r="21" spans="1:9" ht="11.25">
      <c r="A21" s="209"/>
      <c r="B21" s="209"/>
      <c r="C21" s="209"/>
      <c r="D21" s="211"/>
      <c r="E21" s="211"/>
      <c r="F21" s="209"/>
      <c r="G21" s="210"/>
      <c r="H21" s="186"/>
      <c r="I21" s="141"/>
    </row>
    <row r="22" spans="1:9" ht="11.25">
      <c r="A22" s="209"/>
      <c r="B22" s="209"/>
      <c r="C22" s="209"/>
      <c r="D22" s="211"/>
      <c r="E22" s="211"/>
      <c r="F22" s="209"/>
      <c r="G22" s="210"/>
      <c r="H22" s="186"/>
      <c r="I22" s="141"/>
    </row>
    <row r="23" spans="1:9" ht="11.25">
      <c r="A23" s="209"/>
      <c r="B23" s="209"/>
      <c r="C23" s="209"/>
      <c r="D23" s="211"/>
      <c r="E23" s="211"/>
      <c r="F23" s="209"/>
      <c r="G23" s="210"/>
      <c r="H23" s="186"/>
      <c r="I23" s="141"/>
    </row>
    <row r="24" spans="1:9" ht="11.25">
      <c r="A24" s="209"/>
      <c r="B24" s="209"/>
      <c r="C24" s="209"/>
      <c r="D24" s="211"/>
      <c r="E24" s="211"/>
      <c r="F24" s="209"/>
      <c r="G24" s="210"/>
      <c r="H24" s="186"/>
      <c r="I24" s="141"/>
    </row>
    <row r="25" spans="1:9" ht="11.25">
      <c r="A25" s="209"/>
      <c r="B25" s="209"/>
      <c r="C25" s="209"/>
      <c r="D25" s="211"/>
      <c r="E25" s="211"/>
      <c r="F25" s="209"/>
      <c r="G25" s="210"/>
      <c r="H25" s="186"/>
      <c r="I25" s="141"/>
    </row>
    <row r="26" spans="1:9" ht="11.25">
      <c r="A26" s="209"/>
      <c r="B26" s="209"/>
      <c r="C26" s="209"/>
      <c r="D26" s="211"/>
      <c r="E26" s="211"/>
      <c r="F26" s="209"/>
      <c r="G26" s="210"/>
      <c r="H26" s="186"/>
      <c r="I26" s="141"/>
    </row>
    <row r="27" spans="1:9" ht="11.25">
      <c r="A27" s="209"/>
      <c r="B27" s="209"/>
      <c r="C27" s="209"/>
      <c r="D27" s="211"/>
      <c r="E27" s="211"/>
      <c r="F27" s="209"/>
      <c r="G27" s="210"/>
      <c r="H27" s="186"/>
      <c r="I27" s="141"/>
    </row>
    <row r="28" spans="1:9" ht="11.25">
      <c r="A28" s="209"/>
      <c r="B28" s="209"/>
      <c r="C28" s="209"/>
      <c r="D28" s="211"/>
      <c r="E28" s="211"/>
      <c r="F28" s="209"/>
      <c r="G28" s="210"/>
      <c r="H28" s="186"/>
      <c r="I28" s="141"/>
    </row>
    <row r="29" spans="1:9" ht="11.25">
      <c r="A29" s="209"/>
      <c r="B29" s="209"/>
      <c r="C29" s="209"/>
      <c r="D29" s="211"/>
      <c r="E29" s="211"/>
      <c r="F29" s="209"/>
      <c r="G29" s="210"/>
      <c r="H29" s="186"/>
      <c r="I29" s="141"/>
    </row>
    <row r="30" spans="1:9" ht="11.25">
      <c r="A30" s="209"/>
      <c r="B30" s="209"/>
      <c r="C30" s="209"/>
      <c r="D30" s="211"/>
      <c r="E30" s="211"/>
      <c r="F30" s="209"/>
      <c r="G30" s="210"/>
      <c r="H30" s="186"/>
      <c r="I30" s="141"/>
    </row>
    <row r="31" spans="1:9" ht="11.25">
      <c r="A31" s="209"/>
      <c r="B31" s="209"/>
      <c r="C31" s="209"/>
      <c r="D31" s="211"/>
      <c r="E31" s="211"/>
      <c r="F31" s="209"/>
      <c r="G31" s="210"/>
      <c r="H31" s="186"/>
      <c r="I31" s="141"/>
    </row>
    <row r="32" spans="1:9" ht="11.25">
      <c r="A32" s="209"/>
      <c r="B32" s="209"/>
      <c r="C32" s="209"/>
      <c r="D32" s="211"/>
      <c r="E32" s="211"/>
      <c r="F32" s="209"/>
      <c r="G32" s="210"/>
      <c r="H32" s="186"/>
      <c r="I32" s="141"/>
    </row>
    <row r="33" spans="1:9" ht="11.25">
      <c r="A33" s="209"/>
      <c r="B33" s="209"/>
      <c r="C33" s="209"/>
      <c r="D33" s="211"/>
      <c r="E33" s="211"/>
      <c r="F33" s="209"/>
      <c r="G33" s="210"/>
      <c r="H33" s="186"/>
      <c r="I33" s="141"/>
    </row>
    <row r="34" spans="1:9" ht="11.25">
      <c r="A34" s="209"/>
      <c r="B34" s="209"/>
      <c r="C34" s="209"/>
      <c r="D34" s="211"/>
      <c r="E34" s="211"/>
      <c r="F34" s="209"/>
      <c r="G34" s="210"/>
      <c r="H34" s="186"/>
      <c r="I34" s="141"/>
    </row>
    <row r="35" spans="1:9" ht="11.25">
      <c r="A35" s="209"/>
      <c r="B35" s="209"/>
      <c r="C35" s="209"/>
      <c r="D35" s="211"/>
      <c r="E35" s="211"/>
      <c r="F35" s="209"/>
      <c r="G35" s="210"/>
      <c r="H35" s="186"/>
      <c r="I35" s="141"/>
    </row>
    <row r="36" spans="1:9" ht="11.25">
      <c r="A36" s="209"/>
      <c r="B36" s="209"/>
      <c r="C36" s="209"/>
      <c r="D36" s="211"/>
      <c r="E36" s="211"/>
      <c r="F36" s="209"/>
      <c r="G36" s="210"/>
      <c r="H36" s="186"/>
      <c r="I36" s="141"/>
    </row>
    <row r="37" spans="1:9" ht="11.25">
      <c r="A37" s="209"/>
      <c r="B37" s="209"/>
      <c r="C37" s="209"/>
      <c r="D37" s="211"/>
      <c r="E37" s="211"/>
      <c r="F37" s="209"/>
      <c r="G37" s="210"/>
      <c r="H37" s="186"/>
      <c r="I37" s="141"/>
    </row>
    <row r="38" spans="1:9" ht="11.25">
      <c r="A38" s="209"/>
      <c r="B38" s="209"/>
      <c r="C38" s="209"/>
      <c r="D38" s="211"/>
      <c r="E38" s="211"/>
      <c r="F38" s="209"/>
      <c r="G38" s="210"/>
      <c r="H38" s="186"/>
      <c r="I38" s="141"/>
    </row>
    <row r="39" spans="1:9" ht="11.25">
      <c r="A39" s="209"/>
      <c r="B39" s="209"/>
      <c r="C39" s="209"/>
      <c r="D39" s="211"/>
      <c r="E39" s="211"/>
      <c r="F39" s="209"/>
      <c r="G39" s="210"/>
      <c r="H39" s="186"/>
      <c r="I39" s="141"/>
    </row>
    <row r="40" spans="1:9" ht="11.25">
      <c r="A40" s="209"/>
      <c r="B40" s="209"/>
      <c r="C40" s="209"/>
      <c r="D40" s="211"/>
      <c r="E40" s="211"/>
      <c r="F40" s="209"/>
      <c r="G40" s="210"/>
      <c r="H40" s="186"/>
      <c r="I40" s="141"/>
    </row>
    <row r="41" spans="1:9" ht="11.25">
      <c r="A41" s="209"/>
      <c r="B41" s="209"/>
      <c r="C41" s="209"/>
      <c r="D41" s="211"/>
      <c r="E41" s="211"/>
      <c r="F41" s="209"/>
      <c r="G41" s="210"/>
      <c r="H41" s="186"/>
      <c r="I41" s="141"/>
    </row>
    <row r="42" spans="1:9" ht="11.25">
      <c r="A42" s="209"/>
      <c r="B42" s="209"/>
      <c r="C42" s="209"/>
      <c r="D42" s="211"/>
      <c r="E42" s="211"/>
      <c r="F42" s="209"/>
      <c r="G42" s="210"/>
      <c r="H42" s="186"/>
      <c r="I42" s="141"/>
    </row>
    <row r="43" spans="1:9" ht="11.25">
      <c r="A43" s="209"/>
      <c r="B43" s="209"/>
      <c r="C43" s="209"/>
      <c r="D43" s="211"/>
      <c r="E43" s="211"/>
      <c r="F43" s="209"/>
      <c r="G43" s="210"/>
      <c r="H43" s="186"/>
      <c r="I43" s="141"/>
    </row>
    <row r="44" spans="1:9" ht="11.25">
      <c r="A44" s="209"/>
      <c r="B44" s="209"/>
      <c r="C44" s="209"/>
      <c r="D44" s="211"/>
      <c r="E44" s="211"/>
      <c r="F44" s="209"/>
      <c r="G44" s="210"/>
      <c r="H44" s="186"/>
      <c r="I44" s="141"/>
    </row>
    <row r="45" spans="1:9" ht="11.25">
      <c r="A45" s="209"/>
      <c r="B45" s="209"/>
      <c r="C45" s="209"/>
      <c r="D45" s="211"/>
      <c r="E45" s="211"/>
      <c r="F45" s="209"/>
      <c r="G45" s="210"/>
      <c r="H45" s="186"/>
      <c r="I45" s="141"/>
    </row>
    <row r="46" spans="1:9" ht="11.25">
      <c r="A46" s="209"/>
      <c r="B46" s="209"/>
      <c r="C46" s="209"/>
      <c r="D46" s="211"/>
      <c r="E46" s="211"/>
      <c r="F46" s="209"/>
      <c r="G46" s="210"/>
      <c r="H46" s="186"/>
      <c r="I46" s="141"/>
    </row>
    <row r="47" spans="1:9" ht="11.25">
      <c r="A47" s="209"/>
      <c r="B47" s="209"/>
      <c r="C47" s="209"/>
      <c r="D47" s="211"/>
      <c r="E47" s="211"/>
      <c r="F47" s="209"/>
      <c r="G47" s="210"/>
      <c r="H47" s="186"/>
      <c r="I47" s="141"/>
    </row>
    <row r="48" spans="1:9" ht="11.25">
      <c r="A48" s="209"/>
      <c r="B48" s="209"/>
      <c r="C48" s="209"/>
      <c r="D48" s="211"/>
      <c r="E48" s="211"/>
      <c r="F48" s="209"/>
      <c r="G48" s="210"/>
      <c r="H48" s="186"/>
      <c r="I48" s="141"/>
    </row>
    <row r="49" spans="1:9" ht="11.25">
      <c r="A49" s="209"/>
      <c r="B49" s="209"/>
      <c r="C49" s="209"/>
      <c r="D49" s="211"/>
      <c r="E49" s="211"/>
      <c r="F49" s="209"/>
      <c r="G49" s="210"/>
      <c r="H49" s="186"/>
      <c r="I49" s="141"/>
    </row>
    <row r="50" spans="1:9" ht="11.25">
      <c r="A50" s="209"/>
      <c r="B50" s="209"/>
      <c r="C50" s="209"/>
      <c r="D50" s="211"/>
      <c r="E50" s="211"/>
      <c r="F50" s="209"/>
      <c r="G50" s="210"/>
      <c r="H50" s="186"/>
      <c r="I50" s="141"/>
    </row>
    <row r="51" spans="1:9" ht="11.25">
      <c r="A51" s="209"/>
      <c r="B51" s="209"/>
      <c r="C51" s="209"/>
      <c r="D51" s="211"/>
      <c r="E51" s="211"/>
      <c r="F51" s="209"/>
      <c r="G51" s="210"/>
      <c r="H51" s="186"/>
      <c r="I51" s="141"/>
    </row>
    <row r="52" spans="1:9" ht="11.25">
      <c r="A52" s="209"/>
      <c r="B52" s="209"/>
      <c r="C52" s="209"/>
      <c r="D52" s="211"/>
      <c r="E52" s="211"/>
      <c r="F52" s="209"/>
      <c r="G52" s="210"/>
      <c r="H52" s="186"/>
      <c r="I52" s="141"/>
    </row>
    <row r="53" spans="1:9" ht="11.25">
      <c r="A53" s="209"/>
      <c r="B53" s="209"/>
      <c r="C53" s="209"/>
      <c r="D53" s="211"/>
      <c r="E53" s="211"/>
      <c r="F53" s="209"/>
      <c r="G53" s="210"/>
      <c r="H53" s="186"/>
      <c r="I53" s="141"/>
    </row>
    <row r="54" spans="1:9" ht="11.25">
      <c r="A54" s="209"/>
      <c r="B54" s="209"/>
      <c r="C54" s="209"/>
      <c r="D54" s="211"/>
      <c r="E54" s="211"/>
      <c r="F54" s="209"/>
      <c r="G54" s="210"/>
      <c r="H54" s="186"/>
      <c r="I54" s="141"/>
    </row>
    <row r="55" spans="1:9" ht="11.25">
      <c r="A55" s="209"/>
      <c r="B55" s="209"/>
      <c r="C55" s="209"/>
      <c r="D55" s="211"/>
      <c r="E55" s="211"/>
      <c r="F55" s="209"/>
      <c r="G55" s="210"/>
      <c r="H55" s="186"/>
      <c r="I55" s="141"/>
    </row>
    <row r="56" spans="1:9" ht="11.25">
      <c r="A56" s="209"/>
      <c r="B56" s="209"/>
      <c r="C56" s="209"/>
      <c r="D56" s="211"/>
      <c r="E56" s="211"/>
      <c r="F56" s="209"/>
      <c r="G56" s="210"/>
      <c r="H56" s="186"/>
      <c r="I56" s="141"/>
    </row>
    <row r="57" spans="1:9" ht="11.25">
      <c r="A57" s="209"/>
      <c r="B57" s="209"/>
      <c r="C57" s="209"/>
      <c r="D57" s="211"/>
      <c r="E57" s="211"/>
      <c r="F57" s="209"/>
      <c r="G57" s="210"/>
      <c r="H57" s="186"/>
      <c r="I57" s="141"/>
    </row>
    <row r="58" spans="1:9" ht="11.25">
      <c r="A58" s="209"/>
      <c r="B58" s="209"/>
      <c r="C58" s="209"/>
      <c r="D58" s="211"/>
      <c r="E58" s="211"/>
      <c r="F58" s="209"/>
      <c r="G58" s="210"/>
      <c r="H58" s="186"/>
      <c r="I58" s="141"/>
    </row>
    <row r="59" spans="1:9" ht="11.25">
      <c r="A59" s="209"/>
      <c r="B59" s="209"/>
      <c r="C59" s="209"/>
      <c r="D59" s="211"/>
      <c r="E59" s="211"/>
      <c r="F59" s="209"/>
      <c r="G59" s="210"/>
      <c r="H59" s="186"/>
      <c r="I59" s="141"/>
    </row>
    <row r="60" spans="1:9" ht="11.25">
      <c r="A60" s="209"/>
      <c r="B60" s="209"/>
      <c r="C60" s="209"/>
      <c r="D60" s="211"/>
      <c r="E60" s="211"/>
      <c r="F60" s="209"/>
      <c r="G60" s="210"/>
      <c r="H60" s="186"/>
      <c r="I60" s="141"/>
    </row>
    <row r="61" spans="1:9" ht="11.25">
      <c r="A61" s="209"/>
      <c r="B61" s="209"/>
      <c r="C61" s="209"/>
      <c r="D61" s="211"/>
      <c r="E61" s="211"/>
      <c r="F61" s="209"/>
      <c r="G61" s="210"/>
      <c r="H61" s="186"/>
      <c r="I61" s="141"/>
    </row>
    <row r="62" spans="1:9" ht="11.25">
      <c r="A62" s="209"/>
      <c r="B62" s="209"/>
      <c r="C62" s="209"/>
      <c r="D62" s="211"/>
      <c r="E62" s="211"/>
      <c r="F62" s="209"/>
      <c r="G62" s="210"/>
      <c r="H62" s="186"/>
      <c r="I62" s="141"/>
    </row>
    <row r="63" spans="1:9" ht="11.25">
      <c r="A63" s="209"/>
      <c r="B63" s="209"/>
      <c r="C63" s="209"/>
      <c r="D63" s="211"/>
      <c r="E63" s="211"/>
      <c r="F63" s="209"/>
      <c r="G63" s="210"/>
      <c r="H63" s="186"/>
      <c r="I63" s="141"/>
    </row>
    <row r="64" spans="1:9" ht="11.25">
      <c r="A64" s="209"/>
      <c r="B64" s="209"/>
      <c r="C64" s="209"/>
      <c r="D64" s="211"/>
      <c r="E64" s="211"/>
      <c r="F64" s="209"/>
      <c r="G64" s="210"/>
      <c r="H64" s="186"/>
      <c r="I64" s="141"/>
    </row>
    <row r="65" spans="1:9" ht="11.25">
      <c r="A65" s="209"/>
      <c r="B65" s="209"/>
      <c r="C65" s="209"/>
      <c r="D65" s="211"/>
      <c r="E65" s="211"/>
      <c r="F65" s="209"/>
      <c r="G65" s="210"/>
      <c r="H65" s="186"/>
      <c r="I65" s="141"/>
    </row>
    <row r="66" spans="1:9" ht="11.25">
      <c r="A66" s="209"/>
      <c r="B66" s="209"/>
      <c r="C66" s="209"/>
      <c r="D66" s="211"/>
      <c r="E66" s="211"/>
      <c r="F66" s="209"/>
      <c r="G66" s="210"/>
      <c r="H66" s="186"/>
      <c r="I66" s="141"/>
    </row>
    <row r="67" spans="1:9" ht="11.25">
      <c r="A67" s="209"/>
      <c r="B67" s="209"/>
      <c r="C67" s="209"/>
      <c r="D67" s="211"/>
      <c r="E67" s="211"/>
      <c r="F67" s="209"/>
      <c r="G67" s="210"/>
      <c r="H67" s="186"/>
      <c r="I67" s="141"/>
    </row>
    <row r="68" spans="1:9" ht="11.25">
      <c r="A68" s="209"/>
      <c r="B68" s="209"/>
      <c r="C68" s="209"/>
      <c r="D68" s="211"/>
      <c r="E68" s="211"/>
      <c r="F68" s="209"/>
      <c r="G68" s="210"/>
      <c r="H68" s="186"/>
      <c r="I68" s="141"/>
    </row>
    <row r="69" spans="1:9" ht="11.25">
      <c r="A69" s="209"/>
      <c r="B69" s="209"/>
      <c r="C69" s="209"/>
      <c r="D69" s="211"/>
      <c r="E69" s="211"/>
      <c r="F69" s="209"/>
      <c r="G69" s="210"/>
      <c r="H69" s="186"/>
      <c r="I69" s="141"/>
    </row>
    <row r="70" spans="1:9" ht="11.25">
      <c r="A70" s="209"/>
      <c r="B70" s="209"/>
      <c r="C70" s="209"/>
      <c r="D70" s="211"/>
      <c r="E70" s="211"/>
      <c r="F70" s="209"/>
      <c r="G70" s="210"/>
      <c r="H70" s="186"/>
      <c r="I70" s="141"/>
    </row>
    <row r="71" spans="1:9" ht="11.25">
      <c r="A71" s="209"/>
      <c r="B71" s="209"/>
      <c r="C71" s="209"/>
      <c r="D71" s="211"/>
      <c r="E71" s="211"/>
      <c r="F71" s="209"/>
      <c r="G71" s="210"/>
      <c r="H71" s="186"/>
      <c r="I71" s="141"/>
    </row>
    <row r="72" spans="1:9" ht="11.25">
      <c r="A72" s="209"/>
      <c r="B72" s="209"/>
      <c r="C72" s="209"/>
      <c r="D72" s="211"/>
      <c r="E72" s="211"/>
      <c r="F72" s="209"/>
      <c r="G72" s="210"/>
      <c r="H72" s="186"/>
      <c r="I72" s="141"/>
    </row>
    <row r="73" spans="1:9" ht="11.25">
      <c r="A73" s="209"/>
      <c r="B73" s="209"/>
      <c r="C73" s="209"/>
      <c r="D73" s="211"/>
      <c r="E73" s="211"/>
      <c r="F73" s="209"/>
      <c r="G73" s="210"/>
      <c r="H73" s="186"/>
      <c r="I73" s="141"/>
    </row>
    <row r="74" spans="1:9" ht="11.25">
      <c r="A74" s="209"/>
      <c r="B74" s="209"/>
      <c r="C74" s="209"/>
      <c r="D74" s="211"/>
      <c r="E74" s="211"/>
      <c r="F74" s="209"/>
      <c r="G74" s="210"/>
      <c r="H74" s="186"/>
      <c r="I74" s="141"/>
    </row>
    <row r="75" spans="1:9" ht="11.25">
      <c r="A75" s="209"/>
      <c r="B75" s="209"/>
      <c r="C75" s="209"/>
      <c r="D75" s="211"/>
      <c r="E75" s="211"/>
      <c r="F75" s="209"/>
      <c r="G75" s="210"/>
      <c r="H75" s="186"/>
      <c r="I75" s="141"/>
    </row>
    <row r="76" spans="1:9" ht="11.25">
      <c r="A76" s="209"/>
      <c r="B76" s="209"/>
      <c r="C76" s="209"/>
      <c r="D76" s="211"/>
      <c r="E76" s="211"/>
      <c r="F76" s="209"/>
      <c r="G76" s="210"/>
      <c r="H76" s="186"/>
      <c r="I76" s="141"/>
    </row>
    <row r="77" spans="1:9" ht="11.25">
      <c r="A77" s="209"/>
      <c r="B77" s="209"/>
      <c r="C77" s="209"/>
      <c r="D77" s="211"/>
      <c r="E77" s="211"/>
      <c r="F77" s="209"/>
      <c r="G77" s="210"/>
      <c r="H77" s="186"/>
      <c r="I77" s="141"/>
    </row>
    <row r="78" spans="1:9" ht="11.25">
      <c r="A78" s="209"/>
      <c r="B78" s="209"/>
      <c r="C78" s="209"/>
      <c r="D78" s="211"/>
      <c r="E78" s="211"/>
      <c r="F78" s="209"/>
      <c r="G78" s="210"/>
      <c r="H78" s="186"/>
      <c r="I78" s="141"/>
    </row>
    <row r="79" spans="1:9" ht="11.25">
      <c r="A79" s="209"/>
      <c r="B79" s="209"/>
      <c r="C79" s="209"/>
      <c r="D79" s="211"/>
      <c r="E79" s="211"/>
      <c r="F79" s="209"/>
      <c r="G79" s="210"/>
      <c r="H79" s="186"/>
      <c r="I79" s="141"/>
    </row>
    <row r="80" spans="1:9" ht="11.25">
      <c r="A80" s="209"/>
      <c r="B80" s="209"/>
      <c r="C80" s="209"/>
      <c r="D80" s="211"/>
      <c r="E80" s="211"/>
      <c r="F80" s="209"/>
      <c r="G80" s="210"/>
      <c r="H80" s="186"/>
      <c r="I80" s="141"/>
    </row>
    <row r="81" spans="1:9" ht="11.25">
      <c r="A81" s="209"/>
      <c r="B81" s="209"/>
      <c r="C81" s="209"/>
      <c r="D81" s="211"/>
      <c r="E81" s="211"/>
      <c r="F81" s="209"/>
      <c r="G81" s="210"/>
      <c r="H81" s="186"/>
      <c r="I81" s="141"/>
    </row>
    <row r="82" spans="1:9" ht="11.25">
      <c r="A82" s="209"/>
      <c r="B82" s="209"/>
      <c r="C82" s="209"/>
      <c r="D82" s="211"/>
      <c r="E82" s="211"/>
      <c r="F82" s="209"/>
      <c r="G82" s="210"/>
      <c r="H82" s="186"/>
      <c r="I82" s="141"/>
    </row>
    <row r="83" spans="1:9" ht="11.25">
      <c r="A83" s="209"/>
      <c r="B83" s="209"/>
      <c r="C83" s="209"/>
      <c r="D83" s="211"/>
      <c r="E83" s="211"/>
      <c r="F83" s="209"/>
      <c r="G83" s="210"/>
      <c r="H83" s="186"/>
      <c r="I83" s="141"/>
    </row>
    <row r="84" spans="1:9" ht="11.25">
      <c r="A84" s="209"/>
      <c r="B84" s="209"/>
      <c r="C84" s="209"/>
      <c r="D84" s="211"/>
      <c r="E84" s="211"/>
      <c r="F84" s="209"/>
      <c r="G84" s="210"/>
      <c r="H84" s="186"/>
      <c r="I84" s="141"/>
    </row>
    <row r="85" spans="1:9" ht="11.25">
      <c r="A85" s="209"/>
      <c r="B85" s="209"/>
      <c r="C85" s="209"/>
      <c r="D85" s="211"/>
      <c r="E85" s="211"/>
      <c r="F85" s="209"/>
      <c r="G85" s="210"/>
      <c r="H85" s="186"/>
      <c r="I85" s="141"/>
    </row>
    <row r="86" spans="1:9" ht="11.25">
      <c r="A86" s="209"/>
      <c r="B86" s="209"/>
      <c r="C86" s="209"/>
      <c r="D86" s="211"/>
      <c r="E86" s="211"/>
      <c r="F86" s="209"/>
      <c r="G86" s="210"/>
      <c r="H86" s="186"/>
      <c r="I86" s="141"/>
    </row>
    <row r="87" spans="1:9" ht="11.25">
      <c r="A87" s="209"/>
      <c r="B87" s="209"/>
      <c r="C87" s="209"/>
      <c r="D87" s="211"/>
      <c r="E87" s="211"/>
      <c r="F87" s="209"/>
      <c r="G87" s="210"/>
      <c r="H87" s="186"/>
      <c r="I87" s="141"/>
    </row>
    <row r="88" spans="1:9" ht="11.25">
      <c r="A88" s="209"/>
      <c r="B88" s="209"/>
      <c r="C88" s="209"/>
      <c r="D88" s="211"/>
      <c r="E88" s="211"/>
      <c r="F88" s="209"/>
      <c r="G88" s="210"/>
      <c r="H88" s="186"/>
      <c r="I88" s="141"/>
    </row>
    <row r="89" spans="1:9" ht="11.25">
      <c r="A89" s="209"/>
      <c r="B89" s="209"/>
      <c r="C89" s="209"/>
      <c r="D89" s="211"/>
      <c r="E89" s="211"/>
      <c r="F89" s="209"/>
      <c r="G89" s="210"/>
      <c r="H89" s="186"/>
      <c r="I89" s="141"/>
    </row>
    <row r="90" spans="1:9" ht="11.25">
      <c r="A90" s="209"/>
      <c r="B90" s="209"/>
      <c r="C90" s="209"/>
      <c r="D90" s="211"/>
      <c r="E90" s="211"/>
      <c r="F90" s="209"/>
      <c r="G90" s="210"/>
      <c r="H90" s="186"/>
      <c r="I90" s="141"/>
    </row>
    <row r="91" spans="1:9" ht="11.25">
      <c r="A91" s="209"/>
      <c r="B91" s="209"/>
      <c r="C91" s="209"/>
      <c r="D91" s="211"/>
      <c r="E91" s="211"/>
      <c r="F91" s="209"/>
      <c r="G91" s="210"/>
      <c r="H91" s="186"/>
      <c r="I91" s="141"/>
    </row>
    <row r="92" spans="1:9" ht="11.25">
      <c r="A92" s="209"/>
      <c r="B92" s="209"/>
      <c r="C92" s="209"/>
      <c r="D92" s="211"/>
      <c r="E92" s="211"/>
      <c r="F92" s="209"/>
      <c r="G92" s="210"/>
      <c r="H92" s="186"/>
      <c r="I92" s="141"/>
    </row>
    <row r="93" spans="1:9" ht="11.25">
      <c r="A93" s="209"/>
      <c r="B93" s="209"/>
      <c r="C93" s="209"/>
      <c r="D93" s="211"/>
      <c r="E93" s="211"/>
      <c r="F93" s="209"/>
      <c r="G93" s="210"/>
      <c r="H93" s="186"/>
      <c r="I93" s="141"/>
    </row>
    <row r="94" spans="1:9" ht="11.25">
      <c r="A94" s="209"/>
      <c r="B94" s="209"/>
      <c r="C94" s="209"/>
      <c r="D94" s="211"/>
      <c r="E94" s="211"/>
      <c r="F94" s="209"/>
      <c r="G94" s="210"/>
      <c r="H94" s="186"/>
      <c r="I94" s="141"/>
    </row>
    <row r="95" spans="1:9" ht="11.25">
      <c r="A95" s="209"/>
      <c r="B95" s="209"/>
      <c r="C95" s="209"/>
      <c r="D95" s="211"/>
      <c r="E95" s="211"/>
      <c r="F95" s="209"/>
      <c r="G95" s="210"/>
      <c r="H95" s="186"/>
      <c r="I95" s="141"/>
    </row>
    <row r="96" spans="1:9" ht="11.25">
      <c r="A96" s="209"/>
      <c r="B96" s="209"/>
      <c r="C96" s="209"/>
      <c r="D96" s="211"/>
      <c r="E96" s="211"/>
      <c r="F96" s="209"/>
      <c r="G96" s="210"/>
      <c r="H96" s="186"/>
      <c r="I96" s="141"/>
    </row>
    <row r="97" spans="1:9" ht="11.25">
      <c r="A97" s="209"/>
      <c r="B97" s="209"/>
      <c r="C97" s="209"/>
      <c r="D97" s="211"/>
      <c r="E97" s="211"/>
      <c r="F97" s="209"/>
      <c r="G97" s="210"/>
      <c r="H97" s="186"/>
      <c r="I97" s="141"/>
    </row>
    <row r="98" spans="1:9" ht="11.25">
      <c r="A98" s="209"/>
      <c r="B98" s="209"/>
      <c r="C98" s="209"/>
      <c r="D98" s="211"/>
      <c r="E98" s="211"/>
      <c r="F98" s="209"/>
      <c r="G98" s="210"/>
      <c r="H98" s="186"/>
      <c r="I98" s="141"/>
    </row>
    <row r="99" spans="1:9" ht="11.25">
      <c r="A99" s="209"/>
      <c r="B99" s="209"/>
      <c r="C99" s="209"/>
      <c r="D99" s="211"/>
      <c r="E99" s="211"/>
      <c r="F99" s="209"/>
      <c r="G99" s="210"/>
      <c r="H99" s="186"/>
      <c r="I99" s="141"/>
    </row>
    <row r="100" spans="1:9" ht="11.25">
      <c r="A100" s="209"/>
      <c r="B100" s="209"/>
      <c r="C100" s="209"/>
      <c r="D100" s="211"/>
      <c r="E100" s="211"/>
      <c r="F100" s="209"/>
      <c r="G100" s="210"/>
      <c r="H100" s="186"/>
      <c r="I100" s="141"/>
    </row>
    <row r="101" spans="1:9" ht="11.25">
      <c r="A101" s="209"/>
      <c r="B101" s="209"/>
      <c r="C101" s="209"/>
      <c r="D101" s="211"/>
      <c r="E101" s="211"/>
      <c r="F101" s="209"/>
      <c r="G101" s="210"/>
      <c r="H101" s="186"/>
      <c r="I101" s="141"/>
    </row>
    <row r="102" spans="1:9" ht="11.25">
      <c r="A102" s="209"/>
      <c r="B102" s="209"/>
      <c r="C102" s="209"/>
      <c r="D102" s="211"/>
      <c r="E102" s="211"/>
      <c r="F102" s="209"/>
      <c r="G102" s="210"/>
      <c r="H102" s="186"/>
      <c r="I102" s="141"/>
    </row>
    <row r="103" spans="1:9" ht="11.25">
      <c r="A103" s="209"/>
      <c r="B103" s="209"/>
      <c r="C103" s="209"/>
      <c r="D103" s="211"/>
      <c r="E103" s="211"/>
      <c r="F103" s="209"/>
      <c r="G103" s="210"/>
      <c r="H103" s="186"/>
      <c r="I103" s="141"/>
    </row>
    <row r="104" spans="1:9" ht="11.25">
      <c r="A104" s="209"/>
      <c r="B104" s="209"/>
      <c r="C104" s="209"/>
      <c r="D104" s="211"/>
      <c r="E104" s="211"/>
      <c r="F104" s="209"/>
      <c r="G104" s="210"/>
      <c r="H104" s="186"/>
      <c r="I104" s="141"/>
    </row>
    <row r="105" spans="1:9" ht="11.25">
      <c r="A105" s="209"/>
      <c r="B105" s="209"/>
      <c r="C105" s="209"/>
      <c r="D105" s="211"/>
      <c r="E105" s="211"/>
      <c r="F105" s="209"/>
      <c r="G105" s="210"/>
      <c r="H105" s="186"/>
      <c r="I105" s="141"/>
    </row>
    <row r="106" spans="1:9" ht="11.25">
      <c r="A106" s="209"/>
      <c r="B106" s="209"/>
      <c r="C106" s="209"/>
      <c r="D106" s="211"/>
      <c r="E106" s="211"/>
      <c r="F106" s="209"/>
      <c r="G106" s="210"/>
      <c r="H106" s="186"/>
      <c r="I106" s="141"/>
    </row>
    <row r="107" spans="1:9" ht="11.25">
      <c r="A107" s="209"/>
      <c r="B107" s="209"/>
      <c r="C107" s="209"/>
      <c r="D107" s="211"/>
      <c r="E107" s="211"/>
      <c r="F107" s="209"/>
      <c r="G107" s="210"/>
      <c r="H107" s="186"/>
      <c r="I107" s="141"/>
    </row>
    <row r="108" spans="1:9" ht="11.25">
      <c r="A108" s="209"/>
      <c r="B108" s="209"/>
      <c r="C108" s="209"/>
      <c r="D108" s="211"/>
      <c r="E108" s="211"/>
      <c r="F108" s="209"/>
      <c r="G108" s="210"/>
      <c r="H108" s="186"/>
      <c r="I108" s="141"/>
    </row>
    <row r="109" spans="1:9" ht="11.25">
      <c r="A109" s="209"/>
      <c r="B109" s="209"/>
      <c r="C109" s="209"/>
      <c r="D109" s="211"/>
      <c r="E109" s="211"/>
      <c r="F109" s="209"/>
      <c r="G109" s="210"/>
      <c r="H109" s="186"/>
      <c r="I109" s="141"/>
    </row>
    <row r="110" spans="1:9" ht="11.25">
      <c r="A110" s="209"/>
      <c r="B110" s="209"/>
      <c r="C110" s="209"/>
      <c r="D110" s="211"/>
      <c r="E110" s="211"/>
      <c r="F110" s="209"/>
      <c r="G110" s="210"/>
      <c r="H110" s="186"/>
      <c r="I110" s="141"/>
    </row>
    <row r="111" spans="1:9" ht="11.25">
      <c r="A111" s="209"/>
      <c r="B111" s="209"/>
      <c r="C111" s="209"/>
      <c r="D111" s="211"/>
      <c r="E111" s="211"/>
      <c r="F111" s="209"/>
      <c r="G111" s="210"/>
      <c r="H111" s="186"/>
      <c r="I111" s="141"/>
    </row>
    <row r="112" spans="1:9" ht="11.25">
      <c r="A112" s="209"/>
      <c r="B112" s="209"/>
      <c r="C112" s="209"/>
      <c r="D112" s="211"/>
      <c r="E112" s="211"/>
      <c r="F112" s="209"/>
      <c r="G112" s="210"/>
      <c r="H112" s="186"/>
      <c r="I112" s="141"/>
    </row>
  </sheetData>
  <printOptions/>
  <pageMargins left="0.75" right="0.75" top="1" bottom="1" header="0.4921259845" footer="0.4921259845"/>
  <pageSetup orientation="portrait" paperSize="9"/>
  <ignoredErrors>
    <ignoredError sqref="B2:B16" numberStoredAsText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6"/>
  <dimension ref="A1:F1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6.8515625" style="5" bestFit="1" customWidth="1"/>
    <col min="3" max="3" width="48.421875" style="5" bestFit="1" customWidth="1"/>
    <col min="4" max="4" width="9.421875" style="7" customWidth="1"/>
    <col min="5" max="6" width="10.7109375" style="5" bestFit="1" customWidth="1"/>
    <col min="7" max="16384" width="11.421875" style="5" customWidth="1"/>
  </cols>
  <sheetData>
    <row r="1" spans="1:6" s="3" customFormat="1" ht="45.75" thickBot="1">
      <c r="A1" s="369" t="s">
        <v>296</v>
      </c>
      <c r="B1" s="369" t="s">
        <v>3337</v>
      </c>
      <c r="C1" s="369" t="s">
        <v>2412</v>
      </c>
      <c r="D1" s="370" t="s">
        <v>304</v>
      </c>
      <c r="E1" s="15" t="s">
        <v>293</v>
      </c>
      <c r="F1" s="15" t="s">
        <v>294</v>
      </c>
    </row>
    <row r="2" spans="1:6" ht="12" thickTop="1">
      <c r="A2" s="365">
        <v>1</v>
      </c>
      <c r="B2" s="365" t="s">
        <v>1568</v>
      </c>
      <c r="C2" s="365" t="s">
        <v>4721</v>
      </c>
      <c r="D2" s="366">
        <v>11397</v>
      </c>
      <c r="E2" s="8">
        <f>D2</f>
        <v>11397</v>
      </c>
      <c r="F2" s="9">
        <f>E2/D$14</f>
        <v>0.20190263605442177</v>
      </c>
    </row>
    <row r="3" spans="1:6" ht="11.25">
      <c r="A3" s="367">
        <f>A2+1</f>
        <v>2</v>
      </c>
      <c r="B3" s="367" t="s">
        <v>1565</v>
      </c>
      <c r="C3" s="367" t="s">
        <v>4721</v>
      </c>
      <c r="D3" s="368">
        <v>10821</v>
      </c>
      <c r="E3" s="10">
        <f>D3+E2</f>
        <v>22218</v>
      </c>
      <c r="F3" s="11">
        <f aca="true" t="shared" si="0" ref="F3:F13">E3/D$14</f>
        <v>0.39360119047619047</v>
      </c>
    </row>
    <row r="4" spans="1:6" ht="11.25">
      <c r="A4" s="367">
        <f aca="true" t="shared" si="1" ref="A4:A13">A3+1</f>
        <v>3</v>
      </c>
      <c r="B4" s="367" t="s">
        <v>1567</v>
      </c>
      <c r="C4" s="367" t="s">
        <v>4721</v>
      </c>
      <c r="D4" s="368">
        <v>9076</v>
      </c>
      <c r="E4" s="10">
        <f aca="true" t="shared" si="2" ref="E4:E13">D4+E3</f>
        <v>31294</v>
      </c>
      <c r="F4" s="11">
        <f t="shared" si="0"/>
        <v>0.5543863378684807</v>
      </c>
    </row>
    <row r="5" spans="1:6" ht="11.25">
      <c r="A5" s="367">
        <f t="shared" si="1"/>
        <v>4</v>
      </c>
      <c r="B5" s="367" t="s">
        <v>1564</v>
      </c>
      <c r="C5" s="367" t="s">
        <v>4721</v>
      </c>
      <c r="D5" s="368">
        <v>7493</v>
      </c>
      <c r="E5" s="10">
        <f t="shared" si="2"/>
        <v>38787</v>
      </c>
      <c r="F5" s="11">
        <f t="shared" si="0"/>
        <v>0.6871279761904762</v>
      </c>
    </row>
    <row r="6" spans="1:6" ht="11.25">
      <c r="A6" s="367">
        <f t="shared" si="1"/>
        <v>5</v>
      </c>
      <c r="B6" s="367" t="s">
        <v>1570</v>
      </c>
      <c r="C6" s="367" t="s">
        <v>4721</v>
      </c>
      <c r="D6" s="368">
        <v>7337</v>
      </c>
      <c r="E6" s="10">
        <f t="shared" si="2"/>
        <v>46124</v>
      </c>
      <c r="F6" s="11">
        <f t="shared" si="0"/>
        <v>0.8171060090702947</v>
      </c>
    </row>
    <row r="7" spans="1:6" ht="11.25">
      <c r="A7" s="367">
        <f t="shared" si="1"/>
        <v>6</v>
      </c>
      <c r="B7" s="367" t="s">
        <v>1566</v>
      </c>
      <c r="C7" s="367" t="s">
        <v>4721</v>
      </c>
      <c r="D7" s="368">
        <v>7071</v>
      </c>
      <c r="E7" s="10">
        <f t="shared" si="2"/>
        <v>53195</v>
      </c>
      <c r="F7" s="11">
        <f t="shared" si="0"/>
        <v>0.9423717403628118</v>
      </c>
    </row>
    <row r="8" spans="1:6" ht="11.25">
      <c r="A8" s="367">
        <f t="shared" si="1"/>
        <v>7</v>
      </c>
      <c r="B8" s="367" t="s">
        <v>1569</v>
      </c>
      <c r="C8" s="367" t="s">
        <v>4721</v>
      </c>
      <c r="D8" s="368">
        <v>2562</v>
      </c>
      <c r="E8" s="10">
        <f t="shared" si="2"/>
        <v>55757</v>
      </c>
      <c r="F8" s="11">
        <f t="shared" si="0"/>
        <v>0.9877586451247166</v>
      </c>
    </row>
    <row r="9" spans="1:6" ht="11.25">
      <c r="A9" s="367">
        <f t="shared" si="1"/>
        <v>8</v>
      </c>
      <c r="B9" s="367" t="s">
        <v>1571</v>
      </c>
      <c r="C9" s="367" t="s">
        <v>4721</v>
      </c>
      <c r="D9" s="368">
        <v>541</v>
      </c>
      <c r="E9" s="10">
        <f t="shared" si="2"/>
        <v>56298</v>
      </c>
      <c r="F9" s="11">
        <f t="shared" si="0"/>
        <v>0.99734268707483</v>
      </c>
    </row>
    <row r="10" spans="1:6" ht="11.25">
      <c r="A10" s="367">
        <f t="shared" si="1"/>
        <v>9</v>
      </c>
      <c r="B10" s="367" t="s">
        <v>1576</v>
      </c>
      <c r="C10" s="367" t="s">
        <v>4721</v>
      </c>
      <c r="D10" s="368">
        <v>110</v>
      </c>
      <c r="E10" s="10">
        <f t="shared" si="2"/>
        <v>56408</v>
      </c>
      <c r="F10" s="11">
        <f t="shared" si="0"/>
        <v>0.9992913832199547</v>
      </c>
    </row>
    <row r="11" spans="1:6" ht="11.25">
      <c r="A11" s="367">
        <f t="shared" si="1"/>
        <v>10</v>
      </c>
      <c r="B11" s="367" t="s">
        <v>1573</v>
      </c>
      <c r="C11" s="367" t="s">
        <v>4721</v>
      </c>
      <c r="D11" s="368">
        <v>31</v>
      </c>
      <c r="E11" s="10">
        <f t="shared" si="2"/>
        <v>56439</v>
      </c>
      <c r="F11" s="11">
        <f t="shared" si="0"/>
        <v>0.9998405612244898</v>
      </c>
    </row>
    <row r="12" spans="1:6" ht="11.25">
      <c r="A12" s="373">
        <f t="shared" si="1"/>
        <v>11</v>
      </c>
      <c r="B12" s="373" t="s">
        <v>1572</v>
      </c>
      <c r="C12" s="367" t="s">
        <v>4721</v>
      </c>
      <c r="D12" s="374">
        <v>7</v>
      </c>
      <c r="E12" s="59">
        <f t="shared" si="2"/>
        <v>56446</v>
      </c>
      <c r="F12" s="60">
        <f t="shared" si="0"/>
        <v>0.9999645691609977</v>
      </c>
    </row>
    <row r="13" spans="1:6" ht="12" thickBot="1">
      <c r="A13" s="371">
        <f t="shared" si="1"/>
        <v>12</v>
      </c>
      <c r="B13" s="371" t="s">
        <v>1575</v>
      </c>
      <c r="C13" s="371" t="s">
        <v>4721</v>
      </c>
      <c r="D13" s="372">
        <v>2</v>
      </c>
      <c r="E13" s="13">
        <f t="shared" si="2"/>
        <v>56448</v>
      </c>
      <c r="F13" s="14">
        <f t="shared" si="0"/>
        <v>1</v>
      </c>
    </row>
    <row r="14" spans="1:6" ht="12" thickTop="1">
      <c r="A14" s="61"/>
      <c r="B14" s="61"/>
      <c r="C14" s="61" t="s">
        <v>295</v>
      </c>
      <c r="D14" s="8">
        <f>SUM(D2:D13)</f>
        <v>56448</v>
      </c>
      <c r="E14" s="61"/>
      <c r="F14" s="61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12"/>
  <dimension ref="A1:G7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3.28125" style="187" bestFit="1" customWidth="1"/>
    <col min="4" max="4" width="9.421875" style="186" customWidth="1"/>
    <col min="5" max="5" width="10.7109375" style="186" bestFit="1" customWidth="1"/>
    <col min="6" max="6" width="10.7109375" style="187" bestFit="1" customWidth="1"/>
    <col min="7" max="16384" width="11.421875" style="187" customWidth="1"/>
  </cols>
  <sheetData>
    <row r="1" spans="1:6" s="140" customFormat="1" ht="45.75" thickBot="1">
      <c r="A1" s="357" t="s">
        <v>296</v>
      </c>
      <c r="B1" s="357" t="s">
        <v>3337</v>
      </c>
      <c r="C1" s="357" t="s">
        <v>3338</v>
      </c>
      <c r="D1" s="358" t="s">
        <v>321</v>
      </c>
      <c r="E1" s="361" t="s">
        <v>3416</v>
      </c>
      <c r="F1" s="15" t="s">
        <v>294</v>
      </c>
    </row>
    <row r="2" spans="1:7" ht="12" thickTop="1">
      <c r="A2" s="353">
        <v>1</v>
      </c>
      <c r="B2" s="353" t="s">
        <v>3340</v>
      </c>
      <c r="C2" s="353" t="s">
        <v>4721</v>
      </c>
      <c r="D2" s="354">
        <v>161898</v>
      </c>
      <c r="E2" s="56">
        <f>D2</f>
        <v>161898</v>
      </c>
      <c r="F2" s="9">
        <f>E2/D$77</f>
        <v>0.07260827017965275</v>
      </c>
      <c r="G2" s="141"/>
    </row>
    <row r="3" spans="1:7" ht="11.25">
      <c r="A3" s="355">
        <f>A2+1</f>
        <v>2</v>
      </c>
      <c r="B3" s="355" t="s">
        <v>3342</v>
      </c>
      <c r="C3" s="355" t="s">
        <v>4721</v>
      </c>
      <c r="D3" s="356">
        <v>151849</v>
      </c>
      <c r="E3" s="57">
        <f>D3+E2</f>
        <v>313747</v>
      </c>
      <c r="F3" s="11">
        <f aca="true" t="shared" si="0" ref="F3:F66">E3/D$77</f>
        <v>0.14070974900280123</v>
      </c>
      <c r="G3" s="141"/>
    </row>
    <row r="4" spans="1:7" ht="11.25">
      <c r="A4" s="355">
        <f aca="true" t="shared" si="1" ref="A4:A67">A3+1</f>
        <v>3</v>
      </c>
      <c r="B4" s="355" t="s">
        <v>3341</v>
      </c>
      <c r="C4" s="355" t="s">
        <v>4721</v>
      </c>
      <c r="D4" s="356">
        <v>151059</v>
      </c>
      <c r="E4" s="57">
        <f aca="true" t="shared" si="2" ref="E4:E67">D4+E3</f>
        <v>464806</v>
      </c>
      <c r="F4" s="11">
        <f t="shared" si="0"/>
        <v>0.20845692738096627</v>
      </c>
      <c r="G4" s="141"/>
    </row>
    <row r="5" spans="1:7" ht="11.25">
      <c r="A5" s="355">
        <f t="shared" si="1"/>
        <v>4</v>
      </c>
      <c r="B5" s="355" t="s">
        <v>3343</v>
      </c>
      <c r="C5" s="355" t="s">
        <v>4721</v>
      </c>
      <c r="D5" s="356">
        <v>142602</v>
      </c>
      <c r="E5" s="57">
        <f t="shared" si="2"/>
        <v>607408</v>
      </c>
      <c r="F5" s="11">
        <f t="shared" si="0"/>
        <v>0.272411297071505</v>
      </c>
      <c r="G5" s="141"/>
    </row>
    <row r="6" spans="1:7" ht="11.25">
      <c r="A6" s="355">
        <f t="shared" si="1"/>
        <v>5</v>
      </c>
      <c r="B6" s="355" t="s">
        <v>3346</v>
      </c>
      <c r="C6" s="355" t="s">
        <v>4721</v>
      </c>
      <c r="D6" s="356">
        <v>139717</v>
      </c>
      <c r="E6" s="57">
        <f t="shared" si="2"/>
        <v>747125</v>
      </c>
      <c r="F6" s="11">
        <f t="shared" si="0"/>
        <v>0.33507179741549037</v>
      </c>
      <c r="G6" s="141"/>
    </row>
    <row r="7" spans="1:7" ht="11.25">
      <c r="A7" s="355">
        <f t="shared" si="1"/>
        <v>6</v>
      </c>
      <c r="B7" s="355" t="s">
        <v>3344</v>
      </c>
      <c r="C7" s="355" t="s">
        <v>4721</v>
      </c>
      <c r="D7" s="356">
        <v>137283</v>
      </c>
      <c r="E7" s="57">
        <f t="shared" si="2"/>
        <v>884408</v>
      </c>
      <c r="F7" s="11">
        <f t="shared" si="0"/>
        <v>0.39664069360366605</v>
      </c>
      <c r="G7" s="141"/>
    </row>
    <row r="8" spans="1:7" ht="11.25">
      <c r="A8" s="355">
        <f t="shared" si="1"/>
        <v>7</v>
      </c>
      <c r="B8" s="355" t="s">
        <v>3345</v>
      </c>
      <c r="C8" s="355" t="s">
        <v>4721</v>
      </c>
      <c r="D8" s="356">
        <v>137105</v>
      </c>
      <c r="E8" s="57">
        <f t="shared" si="2"/>
        <v>1021513</v>
      </c>
      <c r="F8" s="11">
        <f t="shared" si="0"/>
        <v>0.4581297600713265</v>
      </c>
      <c r="G8" s="141"/>
    </row>
    <row r="9" spans="1:7" ht="11.25">
      <c r="A9" s="355">
        <f t="shared" si="1"/>
        <v>8</v>
      </c>
      <c r="B9" s="355" t="s">
        <v>3347</v>
      </c>
      <c r="C9" s="355" t="s">
        <v>4721</v>
      </c>
      <c r="D9" s="356">
        <v>127440</v>
      </c>
      <c r="E9" s="57">
        <f t="shared" si="2"/>
        <v>1148953</v>
      </c>
      <c r="F9" s="11">
        <f t="shared" si="0"/>
        <v>0.5152842521076392</v>
      </c>
      <c r="G9" s="141"/>
    </row>
    <row r="10" spans="1:7" ht="11.25">
      <c r="A10" s="355">
        <f t="shared" si="1"/>
        <v>9</v>
      </c>
      <c r="B10" s="355" t="s">
        <v>3350</v>
      </c>
      <c r="C10" s="355" t="s">
        <v>4721</v>
      </c>
      <c r="D10" s="356">
        <v>115182</v>
      </c>
      <c r="E10" s="57">
        <f t="shared" si="2"/>
        <v>1264135</v>
      </c>
      <c r="F10" s="11">
        <f t="shared" si="0"/>
        <v>0.5669412569862218</v>
      </c>
      <c r="G10" s="141"/>
    </row>
    <row r="11" spans="1:7" ht="11.25">
      <c r="A11" s="355">
        <f t="shared" si="1"/>
        <v>10</v>
      </c>
      <c r="B11" s="355" t="s">
        <v>3348</v>
      </c>
      <c r="C11" s="355" t="s">
        <v>4721</v>
      </c>
      <c r="D11" s="356">
        <v>108020</v>
      </c>
      <c r="E11" s="57">
        <f t="shared" si="2"/>
        <v>1372155</v>
      </c>
      <c r="F11" s="11">
        <f t="shared" si="0"/>
        <v>0.6153862368180053</v>
      </c>
      <c r="G11" s="141"/>
    </row>
    <row r="12" spans="1:7" ht="11.25">
      <c r="A12" s="355">
        <f t="shared" si="1"/>
        <v>11</v>
      </c>
      <c r="B12" s="355" t="s">
        <v>3349</v>
      </c>
      <c r="C12" s="355" t="s">
        <v>4721</v>
      </c>
      <c r="D12" s="356">
        <v>105484</v>
      </c>
      <c r="E12" s="57">
        <f t="shared" si="2"/>
        <v>1477639</v>
      </c>
      <c r="F12" s="11">
        <f t="shared" si="0"/>
        <v>0.6626938673732344</v>
      </c>
      <c r="G12" s="141"/>
    </row>
    <row r="13" spans="1:7" ht="11.25">
      <c r="A13" s="355">
        <f t="shared" si="1"/>
        <v>12</v>
      </c>
      <c r="B13" s="355" t="s">
        <v>3351</v>
      </c>
      <c r="C13" s="355" t="s">
        <v>4721</v>
      </c>
      <c r="D13" s="356">
        <v>94692</v>
      </c>
      <c r="E13" s="57">
        <f t="shared" si="2"/>
        <v>1572331</v>
      </c>
      <c r="F13" s="11">
        <f t="shared" si="0"/>
        <v>0.7051614847610446</v>
      </c>
      <c r="G13" s="141"/>
    </row>
    <row r="14" spans="1:7" ht="11.25">
      <c r="A14" s="355">
        <f t="shared" si="1"/>
        <v>13</v>
      </c>
      <c r="B14" s="355" t="s">
        <v>3352</v>
      </c>
      <c r="C14" s="355" t="s">
        <v>4721</v>
      </c>
      <c r="D14" s="356">
        <v>91546</v>
      </c>
      <c r="E14" s="57">
        <f t="shared" si="2"/>
        <v>1663877</v>
      </c>
      <c r="F14" s="11">
        <f t="shared" si="0"/>
        <v>0.746218179110984</v>
      </c>
      <c r="G14" s="141"/>
    </row>
    <row r="15" spans="1:7" ht="11.25">
      <c r="A15" s="355">
        <f t="shared" si="1"/>
        <v>14</v>
      </c>
      <c r="B15" s="355" t="s">
        <v>3353</v>
      </c>
      <c r="C15" s="355" t="s">
        <v>4721</v>
      </c>
      <c r="D15" s="356">
        <v>83381</v>
      </c>
      <c r="E15" s="57">
        <f t="shared" si="2"/>
        <v>1747258</v>
      </c>
      <c r="F15" s="11">
        <f t="shared" si="0"/>
        <v>0.7836130213934681</v>
      </c>
      <c r="G15" s="141"/>
    </row>
    <row r="16" spans="1:7" ht="11.25">
      <c r="A16" s="355">
        <f t="shared" si="1"/>
        <v>15</v>
      </c>
      <c r="B16" s="355" t="s">
        <v>3354</v>
      </c>
      <c r="C16" s="355" t="s">
        <v>4721</v>
      </c>
      <c r="D16" s="356">
        <v>74829</v>
      </c>
      <c r="E16" s="57">
        <f t="shared" si="2"/>
        <v>1822087</v>
      </c>
      <c r="F16" s="11">
        <f t="shared" si="0"/>
        <v>0.8171724492386129</v>
      </c>
      <c r="G16" s="141"/>
    </row>
    <row r="17" spans="1:7" ht="11.25">
      <c r="A17" s="355">
        <f t="shared" si="1"/>
        <v>16</v>
      </c>
      <c r="B17" s="355" t="s">
        <v>3355</v>
      </c>
      <c r="C17" s="355" t="s">
        <v>4721</v>
      </c>
      <c r="D17" s="356">
        <v>70159</v>
      </c>
      <c r="E17" s="57">
        <f t="shared" si="2"/>
        <v>1892246</v>
      </c>
      <c r="F17" s="11">
        <f t="shared" si="0"/>
        <v>0.848637468124172</v>
      </c>
      <c r="G17" s="141"/>
    </row>
    <row r="18" spans="1:7" ht="11.25">
      <c r="A18" s="355">
        <f t="shared" si="1"/>
        <v>17</v>
      </c>
      <c r="B18" s="355" t="s">
        <v>3356</v>
      </c>
      <c r="C18" s="355" t="s">
        <v>4721</v>
      </c>
      <c r="D18" s="356">
        <v>62111</v>
      </c>
      <c r="E18" s="57">
        <f t="shared" si="2"/>
        <v>1954357</v>
      </c>
      <c r="F18" s="11">
        <f t="shared" si="0"/>
        <v>0.8764931072866595</v>
      </c>
      <c r="G18" s="141"/>
    </row>
    <row r="19" spans="1:7" ht="11.25">
      <c r="A19" s="355">
        <f t="shared" si="1"/>
        <v>18</v>
      </c>
      <c r="B19" s="355" t="s">
        <v>3357</v>
      </c>
      <c r="C19" s="355" t="s">
        <v>4721</v>
      </c>
      <c r="D19" s="356">
        <v>56433</v>
      </c>
      <c r="E19" s="57">
        <f t="shared" si="2"/>
        <v>2010790</v>
      </c>
      <c r="F19" s="11">
        <f t="shared" si="0"/>
        <v>0.9018022680610258</v>
      </c>
      <c r="G19" s="141"/>
    </row>
    <row r="20" spans="1:7" ht="11.25">
      <c r="A20" s="355">
        <f t="shared" si="1"/>
        <v>19</v>
      </c>
      <c r="B20" s="355" t="s">
        <v>3358</v>
      </c>
      <c r="C20" s="355" t="s">
        <v>4721</v>
      </c>
      <c r="D20" s="356">
        <v>50245</v>
      </c>
      <c r="E20" s="57">
        <f t="shared" si="2"/>
        <v>2061035</v>
      </c>
      <c r="F20" s="11">
        <f t="shared" si="0"/>
        <v>0.9243362248435472</v>
      </c>
      <c r="G20" s="141"/>
    </row>
    <row r="21" spans="1:7" ht="11.25">
      <c r="A21" s="355">
        <f t="shared" si="1"/>
        <v>20</v>
      </c>
      <c r="B21" s="355" t="s">
        <v>3359</v>
      </c>
      <c r="C21" s="355" t="s">
        <v>4721</v>
      </c>
      <c r="D21" s="356">
        <v>40707</v>
      </c>
      <c r="E21" s="57">
        <f t="shared" si="2"/>
        <v>2101742</v>
      </c>
      <c r="F21" s="11">
        <f t="shared" si="0"/>
        <v>0.9425925643548637</v>
      </c>
      <c r="G21" s="141"/>
    </row>
    <row r="22" spans="1:7" ht="11.25">
      <c r="A22" s="355">
        <f t="shared" si="1"/>
        <v>21</v>
      </c>
      <c r="B22" s="355" t="s">
        <v>3360</v>
      </c>
      <c r="C22" s="355" t="s">
        <v>4721</v>
      </c>
      <c r="D22" s="356">
        <v>37079</v>
      </c>
      <c r="E22" s="57">
        <f t="shared" si="2"/>
        <v>2138821</v>
      </c>
      <c r="F22" s="11">
        <f t="shared" si="0"/>
        <v>0.9592218127087121</v>
      </c>
      <c r="G22" s="141"/>
    </row>
    <row r="23" spans="1:7" ht="11.25">
      <c r="A23" s="355">
        <f t="shared" si="1"/>
        <v>22</v>
      </c>
      <c r="B23" s="355" t="s">
        <v>3361</v>
      </c>
      <c r="C23" s="355" t="s">
        <v>4721</v>
      </c>
      <c r="D23" s="356">
        <v>16146</v>
      </c>
      <c r="E23" s="57">
        <f t="shared" si="2"/>
        <v>2154967</v>
      </c>
      <c r="F23" s="11">
        <f t="shared" si="0"/>
        <v>0.9664629962336517</v>
      </c>
      <c r="G23" s="141"/>
    </row>
    <row r="24" spans="1:7" ht="11.25">
      <c r="A24" s="355">
        <f t="shared" si="1"/>
        <v>23</v>
      </c>
      <c r="B24" s="355" t="s">
        <v>3362</v>
      </c>
      <c r="C24" s="355" t="s">
        <v>4721</v>
      </c>
      <c r="D24" s="356">
        <v>16086</v>
      </c>
      <c r="E24" s="57">
        <f t="shared" si="2"/>
        <v>2171053</v>
      </c>
      <c r="F24" s="11">
        <f t="shared" si="0"/>
        <v>0.9736772708640357</v>
      </c>
      <c r="G24" s="141"/>
    </row>
    <row r="25" spans="1:7" ht="11.25">
      <c r="A25" s="355">
        <f t="shared" si="1"/>
        <v>24</v>
      </c>
      <c r="B25" s="355" t="s">
        <v>3364</v>
      </c>
      <c r="C25" s="355" t="s">
        <v>4721</v>
      </c>
      <c r="D25" s="356">
        <v>12727</v>
      </c>
      <c r="E25" s="57">
        <f t="shared" si="2"/>
        <v>2183780</v>
      </c>
      <c r="F25" s="11">
        <f t="shared" si="0"/>
        <v>0.9793850958808761</v>
      </c>
      <c r="G25" s="141"/>
    </row>
    <row r="26" spans="1:7" ht="11.25">
      <c r="A26" s="355">
        <f t="shared" si="1"/>
        <v>25</v>
      </c>
      <c r="B26" s="355" t="s">
        <v>3363</v>
      </c>
      <c r="C26" s="355" t="s">
        <v>4721</v>
      </c>
      <c r="D26" s="356">
        <v>10532</v>
      </c>
      <c r="E26" s="57">
        <f t="shared" si="2"/>
        <v>2194312</v>
      </c>
      <c r="F26" s="11">
        <f t="shared" si="0"/>
        <v>0.9841085038385539</v>
      </c>
      <c r="G26" s="141"/>
    </row>
    <row r="27" spans="1:7" ht="11.25">
      <c r="A27" s="355">
        <f t="shared" si="1"/>
        <v>26</v>
      </c>
      <c r="B27" s="355" t="s">
        <v>284</v>
      </c>
      <c r="C27" s="355" t="s">
        <v>4721</v>
      </c>
      <c r="D27" s="356">
        <v>6119</v>
      </c>
      <c r="E27" s="57">
        <f t="shared" si="2"/>
        <v>2200431</v>
      </c>
      <c r="F27" s="11">
        <f t="shared" si="0"/>
        <v>0.9868527626016595</v>
      </c>
      <c r="G27" s="141"/>
    </row>
    <row r="28" spans="1:7" ht="11.25">
      <c r="A28" s="355">
        <f t="shared" si="1"/>
        <v>27</v>
      </c>
      <c r="B28" s="355" t="s">
        <v>3365</v>
      </c>
      <c r="C28" s="355" t="s">
        <v>4721</v>
      </c>
      <c r="D28" s="356">
        <v>5836</v>
      </c>
      <c r="E28" s="57">
        <f t="shared" si="2"/>
        <v>2206267</v>
      </c>
      <c r="F28" s="11">
        <f t="shared" si="0"/>
        <v>0.9894701010787775</v>
      </c>
      <c r="G28" s="141"/>
    </row>
    <row r="29" spans="1:7" ht="11.25">
      <c r="A29" s="355">
        <f t="shared" si="1"/>
        <v>28</v>
      </c>
      <c r="B29" s="355" t="s">
        <v>3367</v>
      </c>
      <c r="C29" s="355" t="s">
        <v>4721</v>
      </c>
      <c r="D29" s="356">
        <v>3429</v>
      </c>
      <c r="E29" s="57">
        <f t="shared" si="2"/>
        <v>2209696</v>
      </c>
      <c r="F29" s="11">
        <f t="shared" si="0"/>
        <v>0.991007944402636</v>
      </c>
      <c r="G29" s="141"/>
    </row>
    <row r="30" spans="1:7" ht="11.25">
      <c r="A30" s="355">
        <f t="shared" si="1"/>
        <v>29</v>
      </c>
      <c r="B30" s="355" t="s">
        <v>3366</v>
      </c>
      <c r="C30" s="355" t="s">
        <v>4721</v>
      </c>
      <c r="D30" s="356">
        <v>3100</v>
      </c>
      <c r="E30" s="57">
        <f t="shared" si="2"/>
        <v>2212796</v>
      </c>
      <c r="F30" s="11">
        <f t="shared" si="0"/>
        <v>0.992398237288014</v>
      </c>
      <c r="G30" s="141"/>
    </row>
    <row r="31" spans="1:7" ht="11.25">
      <c r="A31" s="355">
        <f t="shared" si="1"/>
        <v>30</v>
      </c>
      <c r="B31" s="355" t="s">
        <v>278</v>
      </c>
      <c r="C31" s="355" t="s">
        <v>4721</v>
      </c>
      <c r="D31" s="356">
        <v>1668</v>
      </c>
      <c r="E31" s="57">
        <f t="shared" si="2"/>
        <v>2214464</v>
      </c>
      <c r="F31" s="11">
        <f t="shared" si="0"/>
        <v>0.9931463045566625</v>
      </c>
      <c r="G31" s="141"/>
    </row>
    <row r="32" spans="1:7" ht="11.25">
      <c r="A32" s="355">
        <f t="shared" si="1"/>
        <v>31</v>
      </c>
      <c r="B32" s="355" t="s">
        <v>305</v>
      </c>
      <c r="C32" s="355" t="s">
        <v>4721</v>
      </c>
      <c r="D32" s="356">
        <v>1646</v>
      </c>
      <c r="E32" s="57">
        <f t="shared" si="2"/>
        <v>2216110</v>
      </c>
      <c r="F32" s="11">
        <f t="shared" si="0"/>
        <v>0.9938845052306406</v>
      </c>
      <c r="G32" s="141"/>
    </row>
    <row r="33" spans="1:7" ht="11.25">
      <c r="A33" s="355">
        <f t="shared" si="1"/>
        <v>32</v>
      </c>
      <c r="B33" s="355" t="s">
        <v>279</v>
      </c>
      <c r="C33" s="355" t="s">
        <v>4721</v>
      </c>
      <c r="D33" s="356">
        <v>1463</v>
      </c>
      <c r="E33" s="57">
        <f t="shared" si="2"/>
        <v>2217573</v>
      </c>
      <c r="F33" s="11">
        <f t="shared" si="0"/>
        <v>0.9945406337762238</v>
      </c>
      <c r="G33" s="141"/>
    </row>
    <row r="34" spans="1:7" ht="11.25">
      <c r="A34" s="355">
        <f t="shared" si="1"/>
        <v>33</v>
      </c>
      <c r="B34" s="355" t="s">
        <v>3370</v>
      </c>
      <c r="C34" s="355" t="s">
        <v>4721</v>
      </c>
      <c r="D34" s="356">
        <v>1216</v>
      </c>
      <c r="E34" s="57">
        <f t="shared" si="2"/>
        <v>2218789</v>
      </c>
      <c r="F34" s="11">
        <f t="shared" si="0"/>
        <v>0.9950859873725527</v>
      </c>
      <c r="G34" s="141"/>
    </row>
    <row r="35" spans="1:7" ht="11.25">
      <c r="A35" s="355">
        <f t="shared" si="1"/>
        <v>34</v>
      </c>
      <c r="B35" s="355" t="s">
        <v>3368</v>
      </c>
      <c r="C35" s="355" t="s">
        <v>4721</v>
      </c>
      <c r="D35" s="356">
        <v>1098</v>
      </c>
      <c r="E35" s="57">
        <f t="shared" si="2"/>
        <v>2219887</v>
      </c>
      <c r="F35" s="11">
        <f t="shared" si="0"/>
        <v>0.9955784201429221</v>
      </c>
      <c r="G35" s="141"/>
    </row>
    <row r="36" spans="1:7" ht="11.25">
      <c r="A36" s="355">
        <f t="shared" si="1"/>
        <v>35</v>
      </c>
      <c r="B36" s="355" t="s">
        <v>3372</v>
      </c>
      <c r="C36" s="355" t="s">
        <v>4721</v>
      </c>
      <c r="D36" s="356">
        <v>850</v>
      </c>
      <c r="E36" s="57">
        <f t="shared" si="2"/>
        <v>2220737</v>
      </c>
      <c r="F36" s="11">
        <f t="shared" si="0"/>
        <v>0.9959596294824612</v>
      </c>
      <c r="G36" s="141"/>
    </row>
    <row r="37" spans="1:7" ht="11.25">
      <c r="A37" s="355">
        <f t="shared" si="1"/>
        <v>36</v>
      </c>
      <c r="B37" s="355" t="s">
        <v>285</v>
      </c>
      <c r="C37" s="355" t="s">
        <v>4721</v>
      </c>
      <c r="D37" s="356">
        <v>832</v>
      </c>
      <c r="E37" s="57">
        <f t="shared" si="2"/>
        <v>2221569</v>
      </c>
      <c r="F37" s="11">
        <f t="shared" si="0"/>
        <v>0.9963327661536336</v>
      </c>
      <c r="G37" s="141"/>
    </row>
    <row r="38" spans="1:7" ht="11.25">
      <c r="A38" s="355">
        <f t="shared" si="1"/>
        <v>37</v>
      </c>
      <c r="B38" s="355" t="s">
        <v>3373</v>
      </c>
      <c r="C38" s="355" t="s">
        <v>4721</v>
      </c>
      <c r="D38" s="356">
        <v>811</v>
      </c>
      <c r="E38" s="57">
        <f t="shared" si="2"/>
        <v>2222380</v>
      </c>
      <c r="F38" s="11">
        <f t="shared" si="0"/>
        <v>0.9966964847117116</v>
      </c>
      <c r="G38" s="141"/>
    </row>
    <row r="39" spans="1:7" ht="11.25">
      <c r="A39" s="355">
        <f t="shared" si="1"/>
        <v>38</v>
      </c>
      <c r="B39" s="355" t="s">
        <v>3371</v>
      </c>
      <c r="C39" s="355" t="s">
        <v>4721</v>
      </c>
      <c r="D39" s="356">
        <v>727</v>
      </c>
      <c r="E39" s="57">
        <f t="shared" si="2"/>
        <v>2223107</v>
      </c>
      <c r="F39" s="11">
        <f t="shared" si="0"/>
        <v>0.9970225308174115</v>
      </c>
      <c r="G39" s="141"/>
    </row>
    <row r="40" spans="1:7" ht="11.25">
      <c r="A40" s="355">
        <f t="shared" si="1"/>
        <v>39</v>
      </c>
      <c r="B40" s="355" t="s">
        <v>274</v>
      </c>
      <c r="C40" s="355" t="s">
        <v>4721</v>
      </c>
      <c r="D40" s="356">
        <v>707</v>
      </c>
      <c r="E40" s="57">
        <f t="shared" si="2"/>
        <v>2223814</v>
      </c>
      <c r="F40" s="11">
        <f t="shared" si="0"/>
        <v>0.9973396072915929</v>
      </c>
      <c r="G40" s="141"/>
    </row>
    <row r="41" spans="1:7" ht="11.25">
      <c r="A41" s="355">
        <f t="shared" si="1"/>
        <v>40</v>
      </c>
      <c r="B41" s="355" t="s">
        <v>306</v>
      </c>
      <c r="C41" s="355" t="s">
        <v>4721</v>
      </c>
      <c r="D41" s="356">
        <v>680</v>
      </c>
      <c r="E41" s="57">
        <f t="shared" si="2"/>
        <v>2224494</v>
      </c>
      <c r="F41" s="11">
        <f t="shared" si="0"/>
        <v>0.9976445747632241</v>
      </c>
      <c r="G41" s="141"/>
    </row>
    <row r="42" spans="1:7" ht="11.25">
      <c r="A42" s="355">
        <f t="shared" si="1"/>
        <v>41</v>
      </c>
      <c r="B42" s="355" t="s">
        <v>281</v>
      </c>
      <c r="C42" s="355" t="s">
        <v>4721</v>
      </c>
      <c r="D42" s="356">
        <v>566</v>
      </c>
      <c r="E42" s="57">
        <f t="shared" si="2"/>
        <v>2225060</v>
      </c>
      <c r="F42" s="11">
        <f t="shared" si="0"/>
        <v>0.9978984153351996</v>
      </c>
      <c r="G42" s="141"/>
    </row>
    <row r="43" spans="1:7" ht="11.25">
      <c r="A43" s="355">
        <f t="shared" si="1"/>
        <v>42</v>
      </c>
      <c r="B43" s="355" t="s">
        <v>302</v>
      </c>
      <c r="C43" s="355" t="s">
        <v>4721</v>
      </c>
      <c r="D43" s="356">
        <v>541</v>
      </c>
      <c r="E43" s="57">
        <f t="shared" si="2"/>
        <v>2225601</v>
      </c>
      <c r="F43" s="11">
        <f t="shared" si="0"/>
        <v>0.9981410438677769</v>
      </c>
      <c r="G43" s="141"/>
    </row>
    <row r="44" spans="1:7" ht="11.25">
      <c r="A44" s="355">
        <f t="shared" si="1"/>
        <v>43</v>
      </c>
      <c r="B44" s="355" t="s">
        <v>272</v>
      </c>
      <c r="C44" s="355" t="s">
        <v>4721</v>
      </c>
      <c r="D44" s="356">
        <v>523</v>
      </c>
      <c r="E44" s="57">
        <f t="shared" si="2"/>
        <v>2226124</v>
      </c>
      <c r="F44" s="11">
        <f t="shared" si="0"/>
        <v>0.9983755997319874</v>
      </c>
      <c r="G44" s="141"/>
    </row>
    <row r="45" spans="1:7" ht="11.25">
      <c r="A45" s="355">
        <f t="shared" si="1"/>
        <v>44</v>
      </c>
      <c r="B45" s="355" t="s">
        <v>3369</v>
      </c>
      <c r="C45" s="355" t="s">
        <v>4721</v>
      </c>
      <c r="D45" s="356">
        <v>519</v>
      </c>
      <c r="E45" s="57">
        <f t="shared" si="2"/>
        <v>2226643</v>
      </c>
      <c r="F45" s="11">
        <f t="shared" si="0"/>
        <v>0.9986083616698942</v>
      </c>
      <c r="G45" s="141"/>
    </row>
    <row r="46" spans="1:7" ht="11.25">
      <c r="A46" s="355">
        <f t="shared" si="1"/>
        <v>45</v>
      </c>
      <c r="B46" s="355" t="s">
        <v>3374</v>
      </c>
      <c r="C46" s="355" t="s">
        <v>4721</v>
      </c>
      <c r="D46" s="356">
        <v>377</v>
      </c>
      <c r="E46" s="57">
        <f t="shared" si="2"/>
        <v>2227020</v>
      </c>
      <c r="F46" s="11">
        <f t="shared" si="0"/>
        <v>0.9987774392240193</v>
      </c>
      <c r="G46" s="141"/>
    </row>
    <row r="47" spans="1:7" ht="11.25">
      <c r="A47" s="355">
        <f t="shared" si="1"/>
        <v>46</v>
      </c>
      <c r="B47" s="355" t="s">
        <v>277</v>
      </c>
      <c r="C47" s="355" t="s">
        <v>4721</v>
      </c>
      <c r="D47" s="356">
        <v>334</v>
      </c>
      <c r="E47" s="57">
        <f t="shared" si="2"/>
        <v>2227354</v>
      </c>
      <c r="F47" s="11">
        <f t="shared" si="0"/>
        <v>0.9989272320703794</v>
      </c>
      <c r="G47" s="141"/>
    </row>
    <row r="48" spans="1:7" ht="11.25">
      <c r="A48" s="355">
        <f t="shared" si="1"/>
        <v>47</v>
      </c>
      <c r="B48" s="355" t="s">
        <v>307</v>
      </c>
      <c r="C48" s="355" t="s">
        <v>4721</v>
      </c>
      <c r="D48" s="356">
        <v>300</v>
      </c>
      <c r="E48" s="57">
        <f t="shared" si="2"/>
        <v>2227654</v>
      </c>
      <c r="F48" s="11">
        <f t="shared" si="0"/>
        <v>0.9990617765431579</v>
      </c>
      <c r="G48" s="141"/>
    </row>
    <row r="49" spans="1:7" ht="11.25">
      <c r="A49" s="355">
        <f t="shared" si="1"/>
        <v>48</v>
      </c>
      <c r="B49" s="355" t="s">
        <v>280</v>
      </c>
      <c r="C49" s="355" t="s">
        <v>4721</v>
      </c>
      <c r="D49" s="356">
        <v>253</v>
      </c>
      <c r="E49" s="57">
        <f t="shared" si="2"/>
        <v>2227907</v>
      </c>
      <c r="F49" s="11">
        <f t="shared" si="0"/>
        <v>0.9991752423818677</v>
      </c>
      <c r="G49" s="141"/>
    </row>
    <row r="50" spans="1:7" ht="11.25">
      <c r="A50" s="355">
        <f t="shared" si="1"/>
        <v>49</v>
      </c>
      <c r="B50" s="355" t="s">
        <v>282</v>
      </c>
      <c r="C50" s="355" t="s">
        <v>4721</v>
      </c>
      <c r="D50" s="356">
        <v>244</v>
      </c>
      <c r="E50" s="57">
        <f t="shared" si="2"/>
        <v>2228151</v>
      </c>
      <c r="F50" s="11">
        <f t="shared" si="0"/>
        <v>0.9992846718863942</v>
      </c>
      <c r="G50" s="141"/>
    </row>
    <row r="51" spans="1:7" ht="11.25">
      <c r="A51" s="355">
        <f t="shared" si="1"/>
        <v>50</v>
      </c>
      <c r="B51" s="355" t="s">
        <v>273</v>
      </c>
      <c r="C51" s="355" t="s">
        <v>4721</v>
      </c>
      <c r="D51" s="356">
        <v>239</v>
      </c>
      <c r="E51" s="57">
        <f t="shared" si="2"/>
        <v>2228390</v>
      </c>
      <c r="F51" s="11">
        <f t="shared" si="0"/>
        <v>0.9993918589830412</v>
      </c>
      <c r="G51" s="141"/>
    </row>
    <row r="52" spans="1:7" ht="11.25">
      <c r="A52" s="355">
        <f t="shared" si="1"/>
        <v>51</v>
      </c>
      <c r="B52" s="355" t="s">
        <v>275</v>
      </c>
      <c r="C52" s="355" t="s">
        <v>4721</v>
      </c>
      <c r="D52" s="356">
        <v>217</v>
      </c>
      <c r="E52" s="57">
        <f t="shared" si="2"/>
        <v>2228607</v>
      </c>
      <c r="F52" s="11">
        <f t="shared" si="0"/>
        <v>0.9994891794850176</v>
      </c>
      <c r="G52" s="141"/>
    </row>
    <row r="53" spans="1:7" ht="11.25">
      <c r="A53" s="355">
        <f t="shared" si="1"/>
        <v>52</v>
      </c>
      <c r="B53" s="355" t="s">
        <v>283</v>
      </c>
      <c r="C53" s="355" t="s">
        <v>4721</v>
      </c>
      <c r="D53" s="356">
        <v>213</v>
      </c>
      <c r="E53" s="57">
        <f t="shared" si="2"/>
        <v>2228820</v>
      </c>
      <c r="F53" s="11">
        <f t="shared" si="0"/>
        <v>0.9995847060606903</v>
      </c>
      <c r="G53" s="141"/>
    </row>
    <row r="54" spans="1:7" ht="11.25">
      <c r="A54" s="355">
        <f t="shared" si="1"/>
        <v>53</v>
      </c>
      <c r="B54" s="355" t="s">
        <v>308</v>
      </c>
      <c r="C54" s="355" t="s">
        <v>4721</v>
      </c>
      <c r="D54" s="356">
        <v>210</v>
      </c>
      <c r="E54" s="57">
        <f t="shared" si="2"/>
        <v>2229030</v>
      </c>
      <c r="F54" s="11">
        <f t="shared" si="0"/>
        <v>0.9996788871916353</v>
      </c>
      <c r="G54" s="141"/>
    </row>
    <row r="55" spans="1:7" ht="11.25">
      <c r="A55" s="355">
        <f t="shared" si="1"/>
        <v>54</v>
      </c>
      <c r="B55" s="355" t="s">
        <v>276</v>
      </c>
      <c r="C55" s="355" t="s">
        <v>4721</v>
      </c>
      <c r="D55" s="356">
        <v>146</v>
      </c>
      <c r="E55" s="57">
        <f t="shared" si="2"/>
        <v>2229176</v>
      </c>
      <c r="F55" s="11">
        <f t="shared" si="0"/>
        <v>0.9997443655017209</v>
      </c>
      <c r="G55" s="141"/>
    </row>
    <row r="56" spans="1:7" ht="11.25">
      <c r="A56" s="355">
        <f t="shared" si="1"/>
        <v>55</v>
      </c>
      <c r="B56" s="355" t="s">
        <v>309</v>
      </c>
      <c r="C56" s="355" t="s">
        <v>4721</v>
      </c>
      <c r="D56" s="356">
        <v>110</v>
      </c>
      <c r="E56" s="57">
        <f t="shared" si="2"/>
        <v>2229286</v>
      </c>
      <c r="F56" s="11">
        <f t="shared" si="0"/>
        <v>0.9997936984750729</v>
      </c>
      <c r="G56" s="141"/>
    </row>
    <row r="57" spans="1:7" ht="11.25">
      <c r="A57" s="355">
        <f t="shared" si="1"/>
        <v>56</v>
      </c>
      <c r="B57" s="355" t="s">
        <v>292</v>
      </c>
      <c r="C57" s="355" t="s">
        <v>4721</v>
      </c>
      <c r="D57" s="356">
        <v>68</v>
      </c>
      <c r="E57" s="57">
        <f t="shared" si="2"/>
        <v>2229354</v>
      </c>
      <c r="F57" s="11">
        <f t="shared" si="0"/>
        <v>0.9998241952222361</v>
      </c>
      <c r="G57" s="141"/>
    </row>
    <row r="58" spans="1:7" ht="11.25">
      <c r="A58" s="355">
        <f t="shared" si="1"/>
        <v>57</v>
      </c>
      <c r="B58" s="355" t="s">
        <v>286</v>
      </c>
      <c r="C58" s="355" t="s">
        <v>4721</v>
      </c>
      <c r="D58" s="356">
        <v>61</v>
      </c>
      <c r="E58" s="57">
        <f t="shared" si="2"/>
        <v>2229415</v>
      </c>
      <c r="F58" s="11">
        <f t="shared" si="0"/>
        <v>0.9998515525983677</v>
      </c>
      <c r="G58" s="141"/>
    </row>
    <row r="59" spans="1:7" ht="11.25">
      <c r="A59" s="355">
        <f t="shared" si="1"/>
        <v>58</v>
      </c>
      <c r="B59" s="355" t="s">
        <v>288</v>
      </c>
      <c r="C59" s="355" t="s">
        <v>4721</v>
      </c>
      <c r="D59" s="356">
        <v>35</v>
      </c>
      <c r="E59" s="57">
        <f t="shared" si="2"/>
        <v>2229450</v>
      </c>
      <c r="F59" s="11">
        <f t="shared" si="0"/>
        <v>0.9998672494535252</v>
      </c>
      <c r="G59" s="141"/>
    </row>
    <row r="60" spans="1:7" ht="11.25">
      <c r="A60" s="355">
        <f t="shared" si="1"/>
        <v>59</v>
      </c>
      <c r="B60" s="355" t="s">
        <v>287</v>
      </c>
      <c r="C60" s="355" t="s">
        <v>4721</v>
      </c>
      <c r="D60" s="356">
        <v>35</v>
      </c>
      <c r="E60" s="57">
        <f t="shared" si="2"/>
        <v>2229485</v>
      </c>
      <c r="F60" s="11">
        <f t="shared" si="0"/>
        <v>0.9998829463086827</v>
      </c>
      <c r="G60" s="141"/>
    </row>
    <row r="61" spans="1:7" ht="11.25">
      <c r="A61" s="355">
        <f t="shared" si="1"/>
        <v>60</v>
      </c>
      <c r="B61" s="355" t="s">
        <v>310</v>
      </c>
      <c r="C61" s="355" t="s">
        <v>4721</v>
      </c>
      <c r="D61" s="356">
        <v>31</v>
      </c>
      <c r="E61" s="57">
        <f t="shared" si="2"/>
        <v>2229516</v>
      </c>
      <c r="F61" s="11">
        <f t="shared" si="0"/>
        <v>0.9998968492375365</v>
      </c>
      <c r="G61" s="141"/>
    </row>
    <row r="62" spans="1:7" ht="11.25">
      <c r="A62" s="355">
        <f t="shared" si="1"/>
        <v>61</v>
      </c>
      <c r="B62" s="355" t="s">
        <v>300</v>
      </c>
      <c r="C62" s="355" t="s">
        <v>4721</v>
      </c>
      <c r="D62" s="356">
        <v>31</v>
      </c>
      <c r="E62" s="57">
        <f t="shared" si="2"/>
        <v>2229547</v>
      </c>
      <c r="F62" s="11">
        <f t="shared" si="0"/>
        <v>0.9999107521663902</v>
      </c>
      <c r="G62" s="141"/>
    </row>
    <row r="63" spans="1:7" ht="11.25">
      <c r="A63" s="355">
        <f t="shared" si="1"/>
        <v>62</v>
      </c>
      <c r="B63" s="355" t="s">
        <v>289</v>
      </c>
      <c r="C63" s="355" t="s">
        <v>4721</v>
      </c>
      <c r="D63" s="356">
        <v>30</v>
      </c>
      <c r="E63" s="57">
        <f t="shared" si="2"/>
        <v>2229577</v>
      </c>
      <c r="F63" s="11">
        <f t="shared" si="0"/>
        <v>0.9999242066136681</v>
      </c>
      <c r="G63" s="141"/>
    </row>
    <row r="64" spans="1:7" ht="11.25">
      <c r="A64" s="355">
        <f t="shared" si="1"/>
        <v>63</v>
      </c>
      <c r="B64" s="355" t="s">
        <v>311</v>
      </c>
      <c r="C64" s="355" t="s">
        <v>4721</v>
      </c>
      <c r="D64" s="356">
        <v>30</v>
      </c>
      <c r="E64" s="57">
        <f t="shared" si="2"/>
        <v>2229607</v>
      </c>
      <c r="F64" s="11">
        <f t="shared" si="0"/>
        <v>0.999937661060946</v>
      </c>
      <c r="G64" s="141"/>
    </row>
    <row r="65" spans="1:7" ht="11.25">
      <c r="A65" s="355">
        <f t="shared" si="1"/>
        <v>64</v>
      </c>
      <c r="B65" s="355" t="s">
        <v>298</v>
      </c>
      <c r="C65" s="355" t="s">
        <v>4721</v>
      </c>
      <c r="D65" s="356">
        <v>25</v>
      </c>
      <c r="E65" s="57">
        <f t="shared" si="2"/>
        <v>2229632</v>
      </c>
      <c r="F65" s="11">
        <f t="shared" si="0"/>
        <v>0.9999488731003442</v>
      </c>
      <c r="G65" s="141"/>
    </row>
    <row r="66" spans="1:7" ht="11.25">
      <c r="A66" s="355">
        <f t="shared" si="1"/>
        <v>65</v>
      </c>
      <c r="B66" s="355" t="s">
        <v>290</v>
      </c>
      <c r="C66" s="355" t="s">
        <v>4721</v>
      </c>
      <c r="D66" s="356">
        <v>25</v>
      </c>
      <c r="E66" s="57">
        <f t="shared" si="2"/>
        <v>2229657</v>
      </c>
      <c r="F66" s="11">
        <f t="shared" si="0"/>
        <v>0.9999600851397423</v>
      </c>
      <c r="G66" s="141"/>
    </row>
    <row r="67" spans="1:7" ht="11.25">
      <c r="A67" s="355">
        <f t="shared" si="1"/>
        <v>66</v>
      </c>
      <c r="B67" s="355" t="s">
        <v>291</v>
      </c>
      <c r="C67" s="355" t="s">
        <v>4721</v>
      </c>
      <c r="D67" s="356">
        <v>23</v>
      </c>
      <c r="E67" s="57">
        <f t="shared" si="2"/>
        <v>2229680</v>
      </c>
      <c r="F67" s="11">
        <f aca="true" t="shared" si="3" ref="F67:F76">E67/D$77</f>
        <v>0.9999704002159887</v>
      </c>
      <c r="G67" s="141"/>
    </row>
    <row r="68" spans="1:7" ht="11.25">
      <c r="A68" s="355">
        <f aca="true" t="shared" si="4" ref="A68:A76">A67+1</f>
        <v>67</v>
      </c>
      <c r="B68" s="355" t="s">
        <v>312</v>
      </c>
      <c r="C68" s="355" t="s">
        <v>4721</v>
      </c>
      <c r="D68" s="356">
        <v>20</v>
      </c>
      <c r="E68" s="57">
        <f aca="true" t="shared" si="5" ref="E68:E76">D68+E67</f>
        <v>2229700</v>
      </c>
      <c r="F68" s="11">
        <f t="shared" si="3"/>
        <v>0.9999793698475073</v>
      </c>
      <c r="G68" s="141"/>
    </row>
    <row r="69" spans="1:7" ht="11.25">
      <c r="A69" s="355">
        <f t="shared" si="4"/>
        <v>68</v>
      </c>
      <c r="B69" s="355" t="s">
        <v>314</v>
      </c>
      <c r="C69" s="355" t="s">
        <v>4721</v>
      </c>
      <c r="D69" s="356">
        <v>13</v>
      </c>
      <c r="E69" s="57">
        <f t="shared" si="5"/>
        <v>2229713</v>
      </c>
      <c r="F69" s="11">
        <f t="shared" si="3"/>
        <v>0.9999852001079944</v>
      </c>
      <c r="G69" s="141"/>
    </row>
    <row r="70" spans="1:7" ht="11.25">
      <c r="A70" s="355">
        <f t="shared" si="4"/>
        <v>69</v>
      </c>
      <c r="B70" s="355" t="s">
        <v>313</v>
      </c>
      <c r="C70" s="355" t="s">
        <v>4721</v>
      </c>
      <c r="D70" s="356">
        <v>13</v>
      </c>
      <c r="E70" s="57">
        <f t="shared" si="5"/>
        <v>2229726</v>
      </c>
      <c r="F70" s="11">
        <f t="shared" si="3"/>
        <v>0.9999910303684815</v>
      </c>
      <c r="G70" s="141"/>
    </row>
    <row r="71" spans="1:7" ht="11.25">
      <c r="A71" s="355">
        <f t="shared" si="4"/>
        <v>70</v>
      </c>
      <c r="B71" s="355" t="s">
        <v>315</v>
      </c>
      <c r="C71" s="355" t="s">
        <v>4721</v>
      </c>
      <c r="D71" s="356">
        <v>8</v>
      </c>
      <c r="E71" s="57">
        <f t="shared" si="5"/>
        <v>2229734</v>
      </c>
      <c r="F71" s="11">
        <f t="shared" si="3"/>
        <v>0.9999946182210888</v>
      </c>
      <c r="G71" s="141"/>
    </row>
    <row r="72" spans="1:7" ht="11.25">
      <c r="A72" s="355">
        <f t="shared" si="4"/>
        <v>71</v>
      </c>
      <c r="B72" s="355" t="s">
        <v>316</v>
      </c>
      <c r="C72" s="355" t="s">
        <v>4721</v>
      </c>
      <c r="D72" s="356">
        <v>5</v>
      </c>
      <c r="E72" s="57">
        <f t="shared" si="5"/>
        <v>2229739</v>
      </c>
      <c r="F72" s="11">
        <f t="shared" si="3"/>
        <v>0.9999968606289685</v>
      </c>
      <c r="G72" s="141"/>
    </row>
    <row r="73" spans="1:7" ht="11.25">
      <c r="A73" s="355">
        <f t="shared" si="4"/>
        <v>72</v>
      </c>
      <c r="B73" s="355" t="s">
        <v>317</v>
      </c>
      <c r="C73" s="355" t="s">
        <v>4721</v>
      </c>
      <c r="D73" s="356">
        <v>4</v>
      </c>
      <c r="E73" s="57">
        <f t="shared" si="5"/>
        <v>2229743</v>
      </c>
      <c r="F73" s="11">
        <f t="shared" si="3"/>
        <v>0.9999986545552723</v>
      </c>
      <c r="G73" s="141"/>
    </row>
    <row r="74" spans="1:7" ht="11.25">
      <c r="A74" s="355">
        <f t="shared" si="4"/>
        <v>73</v>
      </c>
      <c r="B74" s="355" t="s">
        <v>320</v>
      </c>
      <c r="C74" s="355" t="s">
        <v>4721</v>
      </c>
      <c r="D74" s="356">
        <v>1</v>
      </c>
      <c r="E74" s="57">
        <f t="shared" si="5"/>
        <v>2229744</v>
      </c>
      <c r="F74" s="11">
        <f t="shared" si="3"/>
        <v>0.9999991030368481</v>
      </c>
      <c r="G74" s="141"/>
    </row>
    <row r="75" spans="1:7" ht="11.25">
      <c r="A75" s="362">
        <f t="shared" si="4"/>
        <v>74</v>
      </c>
      <c r="B75" s="362" t="s">
        <v>319</v>
      </c>
      <c r="C75" s="355" t="s">
        <v>4721</v>
      </c>
      <c r="D75" s="363">
        <v>1</v>
      </c>
      <c r="E75" s="364">
        <f t="shared" si="5"/>
        <v>2229745</v>
      </c>
      <c r="F75" s="60">
        <f t="shared" si="3"/>
        <v>0.9999995515184241</v>
      </c>
      <c r="G75" s="141"/>
    </row>
    <row r="76" spans="1:6" ht="12" thickBot="1">
      <c r="A76" s="359">
        <f t="shared" si="4"/>
        <v>75</v>
      </c>
      <c r="B76" s="359" t="s">
        <v>318</v>
      </c>
      <c r="C76" s="359" t="s">
        <v>4721</v>
      </c>
      <c r="D76" s="360">
        <v>1</v>
      </c>
      <c r="E76" s="58">
        <f t="shared" si="5"/>
        <v>2229746</v>
      </c>
      <c r="F76" s="14">
        <f t="shared" si="3"/>
        <v>1</v>
      </c>
    </row>
    <row r="77" spans="1:6" ht="12" thickTop="1">
      <c r="A77" s="61"/>
      <c r="B77" s="61"/>
      <c r="C77" s="61" t="s">
        <v>295</v>
      </c>
      <c r="D77" s="8">
        <f>SUM(D2:D76)</f>
        <v>2229746</v>
      </c>
      <c r="E77" s="8"/>
      <c r="F77" s="61"/>
    </row>
  </sheetData>
  <printOptions/>
  <pageMargins left="0.75" right="0.75" top="1" bottom="1" header="0.4921259845" footer="0.4921259845"/>
  <pageSetup orientation="portrait" paperSize="9"/>
  <ignoredErrors>
    <ignoredError sqref="B2:B92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37"/>
  <dimension ref="A1:J2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28.7109375" style="187" bestFit="1" customWidth="1"/>
    <col min="4" max="4" width="9.421875" style="186" customWidth="1"/>
    <col min="5" max="5" width="9.00390625" style="186" bestFit="1" customWidth="1"/>
    <col min="6" max="7" width="9.00390625" style="186" customWidth="1"/>
    <col min="8" max="8" width="8.140625" style="186" bestFit="1" customWidth="1"/>
    <col min="9" max="9" width="10.7109375" style="187" bestFit="1" customWidth="1"/>
    <col min="10" max="16384" width="11.421875" style="187" customWidth="1"/>
  </cols>
  <sheetData>
    <row r="1" spans="1:8" s="140" customFormat="1" ht="57" thickBot="1">
      <c r="A1" s="237" t="s">
        <v>296</v>
      </c>
      <c r="B1" s="237" t="s">
        <v>3337</v>
      </c>
      <c r="C1" s="237" t="s">
        <v>2412</v>
      </c>
      <c r="D1" s="238" t="s">
        <v>321</v>
      </c>
      <c r="E1" s="345" t="s">
        <v>3416</v>
      </c>
      <c r="F1" s="345" t="s">
        <v>294</v>
      </c>
      <c r="G1" s="344"/>
      <c r="H1" s="344"/>
    </row>
    <row r="2" spans="1:10" ht="12" thickTop="1">
      <c r="A2" s="233">
        <v>1</v>
      </c>
      <c r="B2" s="233" t="s">
        <v>2413</v>
      </c>
      <c r="C2" s="233" t="s">
        <v>4721</v>
      </c>
      <c r="D2" s="234">
        <v>217952</v>
      </c>
      <c r="E2" s="234">
        <f>D2</f>
        <v>217952</v>
      </c>
      <c r="F2" s="347">
        <f>E2/D$21</f>
        <v>0.33360527640998405</v>
      </c>
      <c r="G2" s="346"/>
      <c r="H2" s="346"/>
      <c r="I2" s="141"/>
      <c r="J2" s="141"/>
    </row>
    <row r="3" spans="1:10" ht="11.25">
      <c r="A3" s="235">
        <f>A2+1</f>
        <v>2</v>
      </c>
      <c r="B3" s="235" t="s">
        <v>2415</v>
      </c>
      <c r="C3" s="235" t="s">
        <v>4721</v>
      </c>
      <c r="D3" s="236">
        <v>141169</v>
      </c>
      <c r="E3" s="236">
        <f>D3+E2</f>
        <v>359121</v>
      </c>
      <c r="F3" s="348">
        <f aca="true" t="shared" si="0" ref="F3:F20">E3/D$21</f>
        <v>0.5496836939767925</v>
      </c>
      <c r="G3" s="346"/>
      <c r="H3" s="346"/>
      <c r="I3" s="141"/>
      <c r="J3" s="141"/>
    </row>
    <row r="4" spans="1:10" ht="11.25">
      <c r="A4" s="235">
        <f aca="true" t="shared" si="1" ref="A4:A20">A3+1</f>
        <v>3</v>
      </c>
      <c r="B4" s="235" t="s">
        <v>2414</v>
      </c>
      <c r="C4" s="235" t="s">
        <v>4721</v>
      </c>
      <c r="D4" s="236">
        <v>76235</v>
      </c>
      <c r="E4" s="236">
        <f aca="true" t="shared" si="2" ref="E4:E20">D4+E3</f>
        <v>435356</v>
      </c>
      <c r="F4" s="348">
        <f t="shared" si="0"/>
        <v>0.6663717640432069</v>
      </c>
      <c r="G4" s="346"/>
      <c r="H4" s="346"/>
      <c r="I4" s="141"/>
      <c r="J4" s="141"/>
    </row>
    <row r="5" spans="1:10" ht="11.25">
      <c r="A5" s="235">
        <f t="shared" si="1"/>
        <v>4</v>
      </c>
      <c r="B5" s="235" t="s">
        <v>2416</v>
      </c>
      <c r="C5" s="235" t="s">
        <v>4721</v>
      </c>
      <c r="D5" s="236">
        <v>58348</v>
      </c>
      <c r="E5" s="236">
        <f t="shared" si="2"/>
        <v>493704</v>
      </c>
      <c r="F5" s="348">
        <f t="shared" si="0"/>
        <v>0.7556813398579263</v>
      </c>
      <c r="G5" s="346"/>
      <c r="H5" s="346"/>
      <c r="I5" s="141"/>
      <c r="J5" s="141"/>
    </row>
    <row r="6" spans="1:10" ht="11.25">
      <c r="A6" s="235">
        <f t="shared" si="1"/>
        <v>5</v>
      </c>
      <c r="B6" s="235" t="s">
        <v>4432</v>
      </c>
      <c r="C6" s="235" t="s">
        <v>4721</v>
      </c>
      <c r="D6" s="236">
        <v>52449</v>
      </c>
      <c r="E6" s="236">
        <f t="shared" si="2"/>
        <v>546153</v>
      </c>
      <c r="F6" s="348">
        <f t="shared" si="0"/>
        <v>0.8359616912308306</v>
      </c>
      <c r="G6" s="346"/>
      <c r="H6" s="346"/>
      <c r="I6" s="141"/>
      <c r="J6" s="141"/>
    </row>
    <row r="7" spans="1:10" ht="11.25">
      <c r="A7" s="235">
        <f t="shared" si="1"/>
        <v>6</v>
      </c>
      <c r="B7" s="235" t="s">
        <v>4430</v>
      </c>
      <c r="C7" s="235" t="s">
        <v>4721</v>
      </c>
      <c r="D7" s="236">
        <v>46678</v>
      </c>
      <c r="E7" s="236">
        <f t="shared" si="2"/>
        <v>592831</v>
      </c>
      <c r="F7" s="348">
        <f t="shared" si="0"/>
        <v>0.9074087396280247</v>
      </c>
      <c r="G7" s="346"/>
      <c r="H7" s="346"/>
      <c r="I7" s="141"/>
      <c r="J7" s="141"/>
    </row>
    <row r="8" spans="1:10" ht="11.25">
      <c r="A8" s="235">
        <f t="shared" si="1"/>
        <v>7</v>
      </c>
      <c r="B8" s="235" t="s">
        <v>4433</v>
      </c>
      <c r="C8" s="235" t="s">
        <v>4721</v>
      </c>
      <c r="D8" s="236">
        <v>30505</v>
      </c>
      <c r="E8" s="236">
        <f t="shared" si="2"/>
        <v>623336</v>
      </c>
      <c r="F8" s="348">
        <f t="shared" si="0"/>
        <v>0.9541008046555839</v>
      </c>
      <c r="G8" s="346"/>
      <c r="H8" s="346"/>
      <c r="I8" s="141"/>
      <c r="J8" s="141"/>
    </row>
    <row r="9" spans="1:10" ht="11.25">
      <c r="A9" s="235">
        <f t="shared" si="1"/>
        <v>8</v>
      </c>
      <c r="B9" s="235" t="s">
        <v>4428</v>
      </c>
      <c r="C9" s="235" t="s">
        <v>4721</v>
      </c>
      <c r="D9" s="236">
        <v>7878</v>
      </c>
      <c r="E9" s="236">
        <f t="shared" si="2"/>
        <v>631214</v>
      </c>
      <c r="F9" s="348">
        <f t="shared" si="0"/>
        <v>0.966159158639754</v>
      </c>
      <c r="G9" s="346"/>
      <c r="H9" s="346"/>
      <c r="I9" s="141"/>
      <c r="J9" s="141"/>
    </row>
    <row r="10" spans="1:10" ht="11.25">
      <c r="A10" s="235">
        <f t="shared" si="1"/>
        <v>9</v>
      </c>
      <c r="B10" s="235" t="s">
        <v>4431</v>
      </c>
      <c r="C10" s="235" t="s">
        <v>4721</v>
      </c>
      <c r="D10" s="236">
        <v>6302</v>
      </c>
      <c r="E10" s="236">
        <f t="shared" si="2"/>
        <v>637516</v>
      </c>
      <c r="F10" s="348">
        <f t="shared" si="0"/>
        <v>0.9758052295725086</v>
      </c>
      <c r="G10" s="346"/>
      <c r="H10" s="346"/>
      <c r="I10" s="141"/>
      <c r="J10" s="141"/>
    </row>
    <row r="11" spans="1:10" ht="11.25">
      <c r="A11" s="235">
        <f t="shared" si="1"/>
        <v>10</v>
      </c>
      <c r="B11" s="235" t="s">
        <v>4429</v>
      </c>
      <c r="C11" s="235" t="s">
        <v>4721</v>
      </c>
      <c r="D11" s="236">
        <v>6056</v>
      </c>
      <c r="E11" s="236">
        <f t="shared" si="2"/>
        <v>643572</v>
      </c>
      <c r="F11" s="348">
        <f t="shared" si="0"/>
        <v>0.9850747639375929</v>
      </c>
      <c r="G11" s="346"/>
      <c r="H11" s="346"/>
      <c r="I11" s="141"/>
      <c r="J11" s="141"/>
    </row>
    <row r="12" spans="1:10" ht="11.25">
      <c r="A12" s="235">
        <f t="shared" si="1"/>
        <v>11</v>
      </c>
      <c r="B12" s="235" t="s">
        <v>4427</v>
      </c>
      <c r="C12" s="235" t="s">
        <v>4721</v>
      </c>
      <c r="D12" s="236">
        <v>4536</v>
      </c>
      <c r="E12" s="236">
        <f t="shared" si="2"/>
        <v>648108</v>
      </c>
      <c r="F12" s="348">
        <f t="shared" si="0"/>
        <v>0.9920177308926825</v>
      </c>
      <c r="G12" s="346"/>
      <c r="H12" s="346"/>
      <c r="I12" s="141"/>
      <c r="J12" s="141"/>
    </row>
    <row r="13" spans="1:10" ht="11.25">
      <c r="A13" s="235">
        <f t="shared" si="1"/>
        <v>12</v>
      </c>
      <c r="B13" s="235" t="s">
        <v>4438</v>
      </c>
      <c r="C13" s="235" t="s">
        <v>4721</v>
      </c>
      <c r="D13" s="236">
        <v>4070</v>
      </c>
      <c r="E13" s="236">
        <f t="shared" si="2"/>
        <v>652178</v>
      </c>
      <c r="F13" s="348">
        <f t="shared" si="0"/>
        <v>0.9982474212602342</v>
      </c>
      <c r="G13" s="346"/>
      <c r="H13" s="346"/>
      <c r="I13" s="141"/>
      <c r="J13" s="141"/>
    </row>
    <row r="14" spans="1:10" ht="11.25">
      <c r="A14" s="235">
        <f t="shared" si="1"/>
        <v>13</v>
      </c>
      <c r="B14" s="235" t="s">
        <v>4426</v>
      </c>
      <c r="C14" s="235" t="s">
        <v>4721</v>
      </c>
      <c r="D14" s="236">
        <v>796</v>
      </c>
      <c r="E14" s="236">
        <f t="shared" si="2"/>
        <v>652974</v>
      </c>
      <c r="F14" s="348">
        <f t="shared" si="0"/>
        <v>0.9994658078775736</v>
      </c>
      <c r="G14" s="346"/>
      <c r="H14" s="346"/>
      <c r="I14" s="141"/>
      <c r="J14" s="141"/>
    </row>
    <row r="15" spans="1:10" ht="11.25">
      <c r="A15" s="235">
        <f t="shared" si="1"/>
        <v>14</v>
      </c>
      <c r="B15" s="235" t="s">
        <v>4434</v>
      </c>
      <c r="C15" s="235" t="s">
        <v>4721</v>
      </c>
      <c r="D15" s="236">
        <v>221</v>
      </c>
      <c r="E15" s="236">
        <f t="shared" si="2"/>
        <v>653195</v>
      </c>
      <c r="F15" s="348">
        <f t="shared" si="0"/>
        <v>0.9998040785338952</v>
      </c>
      <c r="G15" s="346"/>
      <c r="H15" s="346"/>
      <c r="I15" s="141"/>
      <c r="J15" s="141"/>
    </row>
    <row r="16" spans="1:10" ht="11.25">
      <c r="A16" s="235">
        <f t="shared" si="1"/>
        <v>15</v>
      </c>
      <c r="B16" s="235" t="s">
        <v>4437</v>
      </c>
      <c r="C16" s="235" t="s">
        <v>4721</v>
      </c>
      <c r="D16" s="236">
        <v>56</v>
      </c>
      <c r="E16" s="236">
        <f t="shared" si="2"/>
        <v>653251</v>
      </c>
      <c r="F16" s="348">
        <f t="shared" si="0"/>
        <v>0.9998897941753161</v>
      </c>
      <c r="G16" s="346"/>
      <c r="H16" s="346"/>
      <c r="I16" s="141"/>
      <c r="J16" s="141"/>
    </row>
    <row r="17" spans="1:10" ht="11.25">
      <c r="A17" s="235">
        <f t="shared" si="1"/>
        <v>16</v>
      </c>
      <c r="B17" s="235" t="s">
        <v>4436</v>
      </c>
      <c r="C17" s="235" t="s">
        <v>4721</v>
      </c>
      <c r="D17" s="236">
        <v>47</v>
      </c>
      <c r="E17" s="236">
        <f t="shared" si="2"/>
        <v>653298</v>
      </c>
      <c r="F17" s="348">
        <f t="shared" si="0"/>
        <v>0.9999617340886514</v>
      </c>
      <c r="G17" s="346"/>
      <c r="H17" s="346"/>
      <c r="I17" s="141"/>
      <c r="J17" s="141"/>
    </row>
    <row r="18" spans="1:10" ht="11.25">
      <c r="A18" s="235">
        <f t="shared" si="1"/>
        <v>17</v>
      </c>
      <c r="B18" s="235" t="s">
        <v>4439</v>
      </c>
      <c r="C18" s="235" t="s">
        <v>4721</v>
      </c>
      <c r="D18" s="236">
        <v>11</v>
      </c>
      <c r="E18" s="236">
        <f t="shared" si="2"/>
        <v>653309</v>
      </c>
      <c r="F18" s="348">
        <f t="shared" si="0"/>
        <v>0.9999785710896448</v>
      </c>
      <c r="G18" s="346"/>
      <c r="H18" s="346"/>
      <c r="I18" s="141"/>
      <c r="J18" s="141"/>
    </row>
    <row r="19" spans="1:10" ht="11.25">
      <c r="A19" s="350">
        <f t="shared" si="1"/>
        <v>18</v>
      </c>
      <c r="B19" s="350" t="s">
        <v>4435</v>
      </c>
      <c r="C19" s="235" t="s">
        <v>4721</v>
      </c>
      <c r="D19" s="351">
        <v>8</v>
      </c>
      <c r="E19" s="351">
        <f t="shared" si="2"/>
        <v>653317</v>
      </c>
      <c r="F19" s="352">
        <f t="shared" si="0"/>
        <v>0.9999908161812764</v>
      </c>
      <c r="G19" s="346"/>
      <c r="H19" s="346"/>
      <c r="I19" s="141"/>
      <c r="J19" s="141"/>
    </row>
    <row r="20" spans="1:9" ht="12" thickBot="1">
      <c r="A20" s="239">
        <f t="shared" si="1"/>
        <v>19</v>
      </c>
      <c r="B20" s="239" t="s">
        <v>4440</v>
      </c>
      <c r="C20" s="239" t="s">
        <v>4721</v>
      </c>
      <c r="D20" s="240">
        <v>6</v>
      </c>
      <c r="E20" s="240">
        <f t="shared" si="2"/>
        <v>653323</v>
      </c>
      <c r="F20" s="349">
        <f t="shared" si="0"/>
        <v>1</v>
      </c>
      <c r="G20" s="346"/>
      <c r="H20" s="346"/>
      <c r="I20" s="141"/>
    </row>
    <row r="21" spans="1:6" ht="12" thickTop="1">
      <c r="A21" s="61"/>
      <c r="B21" s="61"/>
      <c r="C21" s="61" t="s">
        <v>295</v>
      </c>
      <c r="D21" s="8">
        <f>SUM(D2:D20)</f>
        <v>653323</v>
      </c>
      <c r="E21" s="8"/>
      <c r="F21" s="8"/>
    </row>
  </sheetData>
  <printOptions/>
  <pageMargins left="0.75" right="0.75" top="1" bottom="1" header="0.4921259845" footer="0.4921259845"/>
  <pageSetup orientation="portrait" paperSize="9"/>
  <ignoredErrors>
    <ignoredError sqref="B2:B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/>
  <dimension ref="C6:Q39"/>
  <sheetViews>
    <sheetView workbookViewId="0" topLeftCell="A19">
      <selection activeCell="J20" sqref="J20"/>
    </sheetView>
  </sheetViews>
  <sheetFormatPr defaultColWidth="11.421875" defaultRowHeight="12.75"/>
  <cols>
    <col min="1" max="1" width="11.421875" style="114" customWidth="1"/>
    <col min="2" max="2" width="3.8515625" style="114" customWidth="1"/>
    <col min="3" max="3" width="25.57421875" style="114" bestFit="1" customWidth="1"/>
    <col min="4" max="4" width="11.00390625" style="114" customWidth="1"/>
    <col min="5" max="5" width="8.28125" style="114" customWidth="1"/>
    <col min="6" max="7" width="11.421875" style="114" customWidth="1"/>
    <col min="8" max="8" width="1.1484375" style="114" customWidth="1"/>
    <col min="9" max="12" width="11.421875" style="114" customWidth="1"/>
    <col min="13" max="13" width="1.1484375" style="114" customWidth="1"/>
    <col min="14" max="16384" width="11.421875" style="114" customWidth="1"/>
  </cols>
  <sheetData>
    <row r="6" spans="3:9" ht="12.75">
      <c r="C6" s="583" t="s">
        <v>4310</v>
      </c>
      <c r="D6" s="565"/>
      <c r="E6" s="565"/>
      <c r="F6" s="565"/>
      <c r="G6" s="565"/>
      <c r="H6" s="565"/>
      <c r="I6" s="565"/>
    </row>
    <row r="7" spans="3:9" ht="12.75">
      <c r="C7" s="565"/>
      <c r="D7" s="565"/>
      <c r="E7" s="565"/>
      <c r="F7" s="565"/>
      <c r="G7" s="565"/>
      <c r="H7" s="565"/>
      <c r="I7" s="565"/>
    </row>
    <row r="8" spans="3:9" ht="12.75">
      <c r="C8" s="565"/>
      <c r="D8" s="565"/>
      <c r="E8" s="565"/>
      <c r="F8" s="565"/>
      <c r="G8" s="565"/>
      <c r="H8" s="565"/>
      <c r="I8" s="565"/>
    </row>
    <row r="9" spans="3:9" ht="12.75">
      <c r="C9" s="565"/>
      <c r="D9" s="565"/>
      <c r="E9" s="565"/>
      <c r="F9" s="565"/>
      <c r="G9" s="565"/>
      <c r="H9" s="565"/>
      <c r="I9" s="565"/>
    </row>
    <row r="11" spans="4:14" ht="12.75">
      <c r="D11" s="117" t="s">
        <v>579</v>
      </c>
      <c r="I11" s="117" t="s">
        <v>580</v>
      </c>
      <c r="N11" s="117" t="s">
        <v>581</v>
      </c>
    </row>
    <row r="13" spans="3:17" ht="12.75">
      <c r="C13" s="1"/>
      <c r="D13" s="584" t="s">
        <v>4313</v>
      </c>
      <c r="E13" s="584"/>
      <c r="F13" s="584"/>
      <c r="G13" s="584"/>
      <c r="I13" s="584" t="s">
        <v>4313</v>
      </c>
      <c r="J13" s="584"/>
      <c r="K13" s="584"/>
      <c r="L13" s="584"/>
      <c r="N13" s="584" t="s">
        <v>4313</v>
      </c>
      <c r="O13" s="584"/>
      <c r="P13" s="584"/>
      <c r="Q13" s="584"/>
    </row>
    <row r="14" spans="3:17" s="116" customFormat="1" ht="23.25" thickBot="1">
      <c r="C14" s="15" t="s">
        <v>4300</v>
      </c>
      <c r="D14" s="15" t="s">
        <v>4301</v>
      </c>
      <c r="E14" s="15" t="s">
        <v>4302</v>
      </c>
      <c r="F14" s="15" t="s">
        <v>4303</v>
      </c>
      <c r="G14" s="15" t="s">
        <v>4304</v>
      </c>
      <c r="I14" s="15" t="s">
        <v>4301</v>
      </c>
      <c r="J14" s="15" t="s">
        <v>4302</v>
      </c>
      <c r="K14" s="15" t="s">
        <v>4303</v>
      </c>
      <c r="L14" s="15" t="s">
        <v>4304</v>
      </c>
      <c r="N14" s="15" t="s">
        <v>4301</v>
      </c>
      <c r="O14" s="15" t="s">
        <v>4302</v>
      </c>
      <c r="P14" s="15" t="s">
        <v>4303</v>
      </c>
      <c r="Q14" s="15" t="s">
        <v>4304</v>
      </c>
    </row>
    <row r="15" spans="3:17" ht="13.5" thickTop="1">
      <c r="C15" s="119" t="s">
        <v>4305</v>
      </c>
      <c r="D15" s="119">
        <f>'ETS 1 f sèches robot'!A497</f>
        <v>496</v>
      </c>
      <c r="E15" s="120">
        <f>'ETS 1 f sèches robot'!E498</f>
        <v>1880030</v>
      </c>
      <c r="F15" s="121">
        <f>D15/D$21</f>
        <v>0.5362162162162162</v>
      </c>
      <c r="G15" s="121">
        <f>E15/E$21</f>
        <v>0.8434319235683421</v>
      </c>
      <c r="I15" s="119">
        <f>'ETS 2 f sèches robot'!A275</f>
        <v>274</v>
      </c>
      <c r="J15" s="120">
        <f>'ETS 2 f sèches robot'!E276</f>
        <v>477959</v>
      </c>
      <c r="K15" s="121">
        <f aca="true" t="shared" si="0" ref="K15:L20">I15/I$21</f>
        <v>0.49458483754512633</v>
      </c>
      <c r="L15" s="121">
        <f t="shared" si="0"/>
        <v>0.721963001509002</v>
      </c>
      <c r="N15" s="119">
        <v>296</v>
      </c>
      <c r="O15" s="120">
        <v>814221</v>
      </c>
      <c r="P15" s="121">
        <f aca="true" t="shared" si="1" ref="P15:Q20">N15/N$21</f>
        <v>0.5543071161048689</v>
      </c>
      <c r="Q15" s="121">
        <f t="shared" si="1"/>
        <v>0.789337911672438</v>
      </c>
    </row>
    <row r="16" spans="3:17" ht="12.75">
      <c r="C16" s="122" t="s">
        <v>4307</v>
      </c>
      <c r="D16" s="119">
        <f>'ETS 1 f sèches friables'!A30</f>
        <v>29</v>
      </c>
      <c r="E16" s="120">
        <f>'ETS 1 f sèches friables'!E31</f>
        <v>89835</v>
      </c>
      <c r="F16" s="121">
        <f aca="true" t="shared" si="2" ref="F16:F21">D16/D$21</f>
        <v>0.03135135135135135</v>
      </c>
      <c r="G16" s="121">
        <f aca="true" t="shared" si="3" ref="G16:G21">E16/E$21</f>
        <v>0.040302392437228135</v>
      </c>
      <c r="I16" s="119">
        <f>'ETS 2 f sèches friables'!A15</f>
        <v>14</v>
      </c>
      <c r="J16" s="120">
        <f>'ETS 2 f sèches friables'!E16</f>
        <v>51545</v>
      </c>
      <c r="K16" s="121">
        <f t="shared" si="0"/>
        <v>0.02527075812274368</v>
      </c>
      <c r="L16" s="121">
        <f t="shared" si="0"/>
        <v>0.07785936223144978</v>
      </c>
      <c r="N16" s="119">
        <v>22</v>
      </c>
      <c r="O16" s="120">
        <v>42053</v>
      </c>
      <c r="P16" s="121">
        <f t="shared" si="1"/>
        <v>0.04119850187265917</v>
      </c>
      <c r="Q16" s="121">
        <f t="shared" si="1"/>
        <v>0.04076783477650544</v>
      </c>
    </row>
    <row r="17" spans="3:17" ht="12.75">
      <c r="C17" s="122" t="s">
        <v>4306</v>
      </c>
      <c r="D17" s="122">
        <f>'ETS 1 f sachets'!A34</f>
        <v>33</v>
      </c>
      <c r="E17" s="123">
        <f>'ETS 1 f sachets'!E35</f>
        <v>135325</v>
      </c>
      <c r="F17" s="121">
        <f t="shared" si="2"/>
        <v>0.03567567567567568</v>
      </c>
      <c r="G17" s="121">
        <f t="shared" si="3"/>
        <v>0.060710427523436264</v>
      </c>
      <c r="I17" s="122">
        <f>'ETS 2 f sachets'!A20</f>
        <v>19</v>
      </c>
      <c r="J17" s="123">
        <f>'ETS 2 f sachets'!E21</f>
        <v>78890</v>
      </c>
      <c r="K17" s="121">
        <f t="shared" si="0"/>
        <v>0.03429602888086643</v>
      </c>
      <c r="L17" s="121">
        <f t="shared" si="0"/>
        <v>0.11916432411366908</v>
      </c>
      <c r="N17" s="122">
        <f>'ETS 3 f sachets'!A19</f>
        <v>18</v>
      </c>
      <c r="O17" s="123">
        <f>'ETS 3 f sachets'!E20</f>
        <v>106093</v>
      </c>
      <c r="P17" s="121">
        <f t="shared" si="1"/>
        <v>0.033707865168539325</v>
      </c>
      <c r="Q17" s="121">
        <f t="shared" si="1"/>
        <v>0.10285073347784443</v>
      </c>
    </row>
    <row r="18" spans="3:17" ht="12.75">
      <c r="C18" s="122" t="s">
        <v>4311</v>
      </c>
      <c r="D18" s="122">
        <f>'ETS 1 f buvables'!A48</f>
        <v>47</v>
      </c>
      <c r="E18" s="123">
        <f>'ETS 1 f buvables'!E49</f>
        <v>20089</v>
      </c>
      <c r="F18" s="121">
        <f t="shared" si="2"/>
        <v>0.05081081081081081</v>
      </c>
      <c r="G18" s="121">
        <f t="shared" si="3"/>
        <v>0.009012464648204774</v>
      </c>
      <c r="I18" s="122">
        <f>'ETS 2 f buvables'!A25</f>
        <v>24</v>
      </c>
      <c r="J18" s="123">
        <f>'ETS 2 f buvables'!E26</f>
        <v>595</v>
      </c>
      <c r="K18" s="121">
        <f t="shared" si="0"/>
        <v>0.04332129963898917</v>
      </c>
      <c r="L18" s="121">
        <f t="shared" si="0"/>
        <v>0.0008987548846195095</v>
      </c>
      <c r="N18" s="122">
        <f>'ETS 3 f buvables'!A24</f>
        <v>23</v>
      </c>
      <c r="O18" s="123">
        <f>'ETS 3 f buvables'!E25</f>
        <v>1185</v>
      </c>
      <c r="P18" s="121">
        <f t="shared" si="1"/>
        <v>0.04307116104868914</v>
      </c>
      <c r="Q18" s="121">
        <f t="shared" si="1"/>
        <v>0.0011487856802168443</v>
      </c>
    </row>
    <row r="19" spans="3:17" ht="12.75">
      <c r="C19" s="122" t="s">
        <v>4312</v>
      </c>
      <c r="D19" s="122">
        <f>'ETS 1 f inj petit vol'!A135</f>
        <v>134</v>
      </c>
      <c r="E19" s="123">
        <f>'ETS 1 f inj petit vol'!E136</f>
        <v>15911</v>
      </c>
      <c r="F19" s="121">
        <f t="shared" si="2"/>
        <v>0.14486486486486486</v>
      </c>
      <c r="G19" s="121">
        <f t="shared" si="3"/>
        <v>0.007138101698321777</v>
      </c>
      <c r="I19" s="122">
        <f>'ETS 2 f inj petit vol'!A113</f>
        <v>112</v>
      </c>
      <c r="J19" s="123">
        <f>'ETS 2 f inj petit vol'!E114</f>
        <v>20604</v>
      </c>
      <c r="K19" s="121">
        <f t="shared" si="0"/>
        <v>0.20216606498194944</v>
      </c>
      <c r="L19" s="121">
        <f t="shared" si="0"/>
        <v>0.03112259771882416</v>
      </c>
      <c r="N19" s="122">
        <f>'ETS 3 f inj petit vol'!A60</f>
        <v>59</v>
      </c>
      <c r="O19" s="123">
        <f>'ETS 3 f inj petit vol'!E61</f>
        <v>11524</v>
      </c>
      <c r="P19" s="121">
        <f t="shared" si="1"/>
        <v>0.1104868913857678</v>
      </c>
      <c r="Q19" s="121">
        <f t="shared" si="1"/>
        <v>0.011171819560184737</v>
      </c>
    </row>
    <row r="20" spans="3:17" ht="13.5" thickBot="1">
      <c r="C20" s="124" t="s">
        <v>4308</v>
      </c>
      <c r="D20" s="124">
        <f>'ETS 1 autres f'!A187</f>
        <v>186</v>
      </c>
      <c r="E20" s="125">
        <f>'ETS 1 autres f'!E188</f>
        <v>87834</v>
      </c>
      <c r="F20" s="126">
        <f t="shared" si="2"/>
        <v>0.20108108108108108</v>
      </c>
      <c r="G20" s="126">
        <f t="shared" si="3"/>
        <v>0.03940469012446703</v>
      </c>
      <c r="I20" s="124">
        <f>'ETS 2 autres f'!A112</f>
        <v>111</v>
      </c>
      <c r="J20" s="125">
        <f>'ETS 2 autres f'!E113</f>
        <v>32434</v>
      </c>
      <c r="K20" s="126">
        <f t="shared" si="0"/>
        <v>0.2003610108303249</v>
      </c>
      <c r="L20" s="126">
        <f t="shared" si="0"/>
        <v>0.04899195954243558</v>
      </c>
      <c r="N20" s="124">
        <f>'ETS 3 autres f'!A117</f>
        <v>116</v>
      </c>
      <c r="O20" s="125">
        <f>'ETS 3 autres f'!E118</f>
        <v>56448</v>
      </c>
      <c r="P20" s="126">
        <f t="shared" si="1"/>
        <v>0.21722846441947566</v>
      </c>
      <c r="Q20" s="126">
        <f t="shared" si="1"/>
        <v>0.054722914832810485</v>
      </c>
    </row>
    <row r="21" spans="3:17" ht="13.5" thickTop="1">
      <c r="C21" s="119" t="s">
        <v>4309</v>
      </c>
      <c r="D21" s="120">
        <f>SUM(D15:D20)</f>
        <v>925</v>
      </c>
      <c r="E21" s="120">
        <f>SUM(E15:E20)</f>
        <v>2229024</v>
      </c>
      <c r="F21" s="121">
        <f t="shared" si="2"/>
        <v>1</v>
      </c>
      <c r="G21" s="121">
        <f t="shared" si="3"/>
        <v>1</v>
      </c>
      <c r="I21" s="120">
        <f>SUM(I15:I20)</f>
        <v>554</v>
      </c>
      <c r="J21" s="120">
        <f>SUM(J15:J20)</f>
        <v>662027</v>
      </c>
      <c r="K21" s="121">
        <f>SUM(K15:K20)</f>
        <v>0.9999999999999999</v>
      </c>
      <c r="L21" s="121">
        <f>SUM(L15:L20)</f>
        <v>1</v>
      </c>
      <c r="N21" s="120">
        <f>SUM(N15:N20)</f>
        <v>534</v>
      </c>
      <c r="O21" s="120">
        <f>SUM(O15:O20)</f>
        <v>1031524</v>
      </c>
      <c r="P21" s="121">
        <f>SUM(P15:P20)</f>
        <v>1</v>
      </c>
      <c r="Q21" s="121">
        <f>SUM(Q15:Q20)</f>
        <v>1</v>
      </c>
    </row>
    <row r="23" ht="12.75">
      <c r="D23" s="117" t="s">
        <v>1578</v>
      </c>
    </row>
    <row r="25" spans="3:17" ht="12.75">
      <c r="C25" s="1"/>
      <c r="D25" s="584" t="s">
        <v>4313</v>
      </c>
      <c r="E25" s="584"/>
      <c r="F25" s="584"/>
      <c r="G25" s="584"/>
      <c r="J25" s="574" t="s">
        <v>582</v>
      </c>
      <c r="K25" s="575"/>
      <c r="L25" s="575"/>
      <c r="M25" s="575"/>
      <c r="N25" s="575"/>
      <c r="O25" s="575"/>
      <c r="P25" s="575"/>
      <c r="Q25" s="575"/>
    </row>
    <row r="26" spans="3:17" ht="13.5" thickBot="1">
      <c r="C26" s="15" t="s">
        <v>4300</v>
      </c>
      <c r="D26" s="577" t="s">
        <v>4302</v>
      </c>
      <c r="E26" s="578"/>
      <c r="F26" s="577" t="s">
        <v>4304</v>
      </c>
      <c r="G26" s="578"/>
      <c r="J26" s="575"/>
      <c r="K26" s="575"/>
      <c r="L26" s="575"/>
      <c r="M26" s="575"/>
      <c r="N26" s="575"/>
      <c r="O26" s="575"/>
      <c r="P26" s="575"/>
      <c r="Q26" s="575"/>
    </row>
    <row r="27" spans="3:17" ht="13.5" thickTop="1">
      <c r="C27" s="119" t="s">
        <v>4305</v>
      </c>
      <c r="D27" s="572">
        <f>E15+J15+O15</f>
        <v>3172210</v>
      </c>
      <c r="E27" s="573"/>
      <c r="F27" s="570">
        <f aca="true" t="shared" si="4" ref="F27:F33">D27/D$33</f>
        <v>0.8087060158186905</v>
      </c>
      <c r="G27" s="571">
        <f aca="true" t="shared" si="5" ref="G27:G33">D27/E$21</f>
        <v>1.4231385575031943</v>
      </c>
      <c r="J27" s="575"/>
      <c r="K27" s="575"/>
      <c r="L27" s="575"/>
      <c r="M27" s="575"/>
      <c r="N27" s="575"/>
      <c r="O27" s="575"/>
      <c r="P27" s="575"/>
      <c r="Q27" s="575"/>
    </row>
    <row r="28" spans="3:17" ht="12.75">
      <c r="C28" s="122" t="s">
        <v>4307</v>
      </c>
      <c r="D28" s="572">
        <f aca="true" t="shared" si="6" ref="D28:D33">E16+J16+O16</f>
        <v>183433</v>
      </c>
      <c r="E28" s="573"/>
      <c r="F28" s="570">
        <f t="shared" si="4"/>
        <v>0.04676341433879531</v>
      </c>
      <c r="G28" s="571">
        <f t="shared" si="5"/>
        <v>0.08229296768451125</v>
      </c>
      <c r="J28" s="575"/>
      <c r="K28" s="575"/>
      <c r="L28" s="575"/>
      <c r="M28" s="575"/>
      <c r="N28" s="575"/>
      <c r="O28" s="575"/>
      <c r="P28" s="575"/>
      <c r="Q28" s="575"/>
    </row>
    <row r="29" spans="3:17" ht="12.75">
      <c r="C29" s="122" t="s">
        <v>4306</v>
      </c>
      <c r="D29" s="572">
        <f t="shared" si="6"/>
        <v>320308</v>
      </c>
      <c r="E29" s="573"/>
      <c r="F29" s="570">
        <f t="shared" si="4"/>
        <v>0.08165758462234629</v>
      </c>
      <c r="G29" s="571">
        <f t="shared" si="5"/>
        <v>0.14369876681453408</v>
      </c>
      <c r="J29" s="575"/>
      <c r="K29" s="575"/>
      <c r="L29" s="575"/>
      <c r="M29" s="575"/>
      <c r="N29" s="575"/>
      <c r="O29" s="575"/>
      <c r="P29" s="575"/>
      <c r="Q29" s="575"/>
    </row>
    <row r="30" spans="3:17" ht="12.75">
      <c r="C30" s="122" t="s">
        <v>4311</v>
      </c>
      <c r="D30" s="572">
        <f t="shared" si="6"/>
        <v>21869</v>
      </c>
      <c r="E30" s="573"/>
      <c r="F30" s="570">
        <f t="shared" si="4"/>
        <v>0.005575164273468321</v>
      </c>
      <c r="G30" s="571">
        <f t="shared" si="5"/>
        <v>0.009811020428671921</v>
      </c>
      <c r="J30" s="575"/>
      <c r="K30" s="575"/>
      <c r="L30" s="575"/>
      <c r="M30" s="575"/>
      <c r="N30" s="575"/>
      <c r="O30" s="575"/>
      <c r="P30" s="575"/>
      <c r="Q30" s="575"/>
    </row>
    <row r="31" spans="3:17" ht="12.75">
      <c r="C31" s="122" t="s">
        <v>4312</v>
      </c>
      <c r="D31" s="572">
        <f t="shared" si="6"/>
        <v>48039</v>
      </c>
      <c r="E31" s="573"/>
      <c r="F31" s="570">
        <f t="shared" si="4"/>
        <v>0.012246802164394562</v>
      </c>
      <c r="G31" s="571">
        <f t="shared" si="5"/>
        <v>0.021551584908910806</v>
      </c>
      <c r="J31" s="575"/>
      <c r="K31" s="575"/>
      <c r="L31" s="575"/>
      <c r="M31" s="575"/>
      <c r="N31" s="575"/>
      <c r="O31" s="575"/>
      <c r="P31" s="575"/>
      <c r="Q31" s="575"/>
    </row>
    <row r="32" spans="3:17" ht="13.5" thickBot="1">
      <c r="C32" s="124" t="s">
        <v>4308</v>
      </c>
      <c r="D32" s="579">
        <f t="shared" si="6"/>
        <v>176716</v>
      </c>
      <c r="E32" s="580"/>
      <c r="F32" s="581">
        <f t="shared" si="4"/>
        <v>0.04505101878230499</v>
      </c>
      <c r="G32" s="582">
        <f t="shared" si="5"/>
        <v>0.07927954118035517</v>
      </c>
      <c r="J32" s="575"/>
      <c r="K32" s="575"/>
      <c r="L32" s="575"/>
      <c r="M32" s="575"/>
      <c r="N32" s="575"/>
      <c r="O32" s="575"/>
      <c r="P32" s="575"/>
      <c r="Q32" s="575"/>
    </row>
    <row r="33" spans="3:17" ht="13.5" thickTop="1">
      <c r="C33" s="119" t="s">
        <v>4309</v>
      </c>
      <c r="D33" s="572">
        <f t="shared" si="6"/>
        <v>3922575</v>
      </c>
      <c r="E33" s="573"/>
      <c r="F33" s="570">
        <f t="shared" si="4"/>
        <v>1</v>
      </c>
      <c r="G33" s="571">
        <f t="shared" si="5"/>
        <v>1.7597724385201774</v>
      </c>
      <c r="J33" s="575"/>
      <c r="K33" s="575"/>
      <c r="L33" s="575"/>
      <c r="M33" s="575"/>
      <c r="N33" s="575"/>
      <c r="O33" s="575"/>
      <c r="P33" s="575"/>
      <c r="Q33" s="575"/>
    </row>
    <row r="34" spans="10:17" ht="12.75">
      <c r="J34" s="565"/>
      <c r="K34" s="565"/>
      <c r="L34" s="565"/>
      <c r="M34" s="565"/>
      <c r="N34" s="565"/>
      <c r="O34" s="565"/>
      <c r="P34" s="565"/>
      <c r="Q34" s="565"/>
    </row>
    <row r="35" spans="10:17" ht="12.75">
      <c r="J35" s="576"/>
      <c r="K35" s="576"/>
      <c r="L35" s="576"/>
      <c r="M35" s="576"/>
      <c r="N35" s="576"/>
      <c r="O35" s="576"/>
      <c r="P35" s="576"/>
      <c r="Q35" s="576"/>
    </row>
    <row r="36" spans="10:17" ht="12.75">
      <c r="J36" s="576"/>
      <c r="K36" s="576"/>
      <c r="L36" s="576"/>
      <c r="M36" s="576"/>
      <c r="N36" s="576"/>
      <c r="O36" s="576"/>
      <c r="P36" s="576"/>
      <c r="Q36" s="576"/>
    </row>
    <row r="37" spans="10:17" ht="12.75">
      <c r="J37" s="576"/>
      <c r="K37" s="576"/>
      <c r="L37" s="576"/>
      <c r="M37" s="576"/>
      <c r="N37" s="576"/>
      <c r="O37" s="576"/>
      <c r="P37" s="576"/>
      <c r="Q37" s="576"/>
    </row>
    <row r="38" spans="10:17" ht="12.75">
      <c r="J38" s="576"/>
      <c r="K38" s="576"/>
      <c r="L38" s="576"/>
      <c r="M38" s="576"/>
      <c r="N38" s="576"/>
      <c r="O38" s="576"/>
      <c r="P38" s="576"/>
      <c r="Q38" s="576"/>
    </row>
    <row r="39" spans="10:17" ht="12.75">
      <c r="J39" s="576"/>
      <c r="K39" s="576"/>
      <c r="L39" s="576"/>
      <c r="M39" s="576"/>
      <c r="N39" s="576"/>
      <c r="O39" s="576"/>
      <c r="P39" s="576"/>
      <c r="Q39" s="576"/>
    </row>
  </sheetData>
  <mergeCells count="22">
    <mergeCell ref="N13:Q13"/>
    <mergeCell ref="D29:E29"/>
    <mergeCell ref="D30:E30"/>
    <mergeCell ref="D31:E31"/>
    <mergeCell ref="D25:G25"/>
    <mergeCell ref="D26:E26"/>
    <mergeCell ref="F30:G30"/>
    <mergeCell ref="F31:G31"/>
    <mergeCell ref="F32:G32"/>
    <mergeCell ref="C6:I9"/>
    <mergeCell ref="D13:G13"/>
    <mergeCell ref="I13:L13"/>
    <mergeCell ref="F33:G33"/>
    <mergeCell ref="D28:E28"/>
    <mergeCell ref="J25:Q39"/>
    <mergeCell ref="F26:G26"/>
    <mergeCell ref="D27:E27"/>
    <mergeCell ref="D32:E32"/>
    <mergeCell ref="D33:E33"/>
    <mergeCell ref="F27:G27"/>
    <mergeCell ref="F28:G28"/>
    <mergeCell ref="F29:G29"/>
  </mergeCells>
  <printOptions/>
  <pageMargins left="0.7874015748031497" right="0.7874015748031497" top="0.984251968503937" bottom="0.984251968503937" header="0.5118110236220472" footer="0.5118110236220472"/>
  <pageSetup orientation="landscape" paperSize="9" scale="74" r:id="rId2"/>
  <headerFooter alignWithMargins="0">
    <oddHeader>&amp;L&amp;"Arial,Gras"CH CADILLAC, CS PODENSAC et CH BAZAS&amp;C&amp;"Arial,Gras"&amp;14                                 
Analyse détaillée des flux de dispensation en vue d'une automatisation de la DIN</oddHeader>
    <oddFooter>&amp;L&amp;8François PESTY, Expert Conseil &amp;C&amp;8&amp;D&amp;R&amp;8&amp;P</oddFooter>
  </headerFooter>
  <rowBreaks count="1" manualBreakCount="1">
    <brk id="34" max="16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38"/>
  <dimension ref="A1:K1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87" customWidth="1"/>
    <col min="2" max="2" width="6.8515625" style="187" bestFit="1" customWidth="1"/>
    <col min="3" max="3" width="48.421875" style="187" bestFit="1" customWidth="1"/>
    <col min="4" max="4" width="9.421875" style="186" customWidth="1"/>
    <col min="5" max="6" width="9.00390625" style="186" customWidth="1"/>
    <col min="7" max="7" width="10.421875" style="186" customWidth="1"/>
    <col min="8" max="8" width="10.7109375" style="186" bestFit="1" customWidth="1"/>
    <col min="9" max="9" width="11.421875" style="186" customWidth="1"/>
    <col min="10" max="16384" width="11.421875" style="187" customWidth="1"/>
  </cols>
  <sheetData>
    <row r="1" spans="1:9" s="140" customFormat="1" ht="57" thickBot="1">
      <c r="A1" s="320" t="s">
        <v>296</v>
      </c>
      <c r="B1" s="320" t="s">
        <v>3337</v>
      </c>
      <c r="C1" s="320" t="s">
        <v>2412</v>
      </c>
      <c r="D1" s="321" t="s">
        <v>321</v>
      </c>
      <c r="E1" s="325" t="s">
        <v>3416</v>
      </c>
      <c r="F1" s="325" t="s">
        <v>294</v>
      </c>
      <c r="G1" s="324"/>
      <c r="H1" s="324"/>
      <c r="I1" s="324"/>
    </row>
    <row r="2" spans="1:11" ht="12" thickTop="1">
      <c r="A2" s="316">
        <v>1</v>
      </c>
      <c r="B2" s="316" t="s">
        <v>1564</v>
      </c>
      <c r="C2" s="316" t="s">
        <v>4721</v>
      </c>
      <c r="D2" s="317">
        <v>195697</v>
      </c>
      <c r="E2" s="317">
        <f>D2</f>
        <v>195697</v>
      </c>
      <c r="F2" s="327">
        <f>E2/D$14</f>
        <v>0.1896303459716742</v>
      </c>
      <c r="G2" s="326"/>
      <c r="H2" s="326"/>
      <c r="I2" s="326"/>
      <c r="J2" s="141"/>
      <c r="K2" s="141"/>
    </row>
    <row r="3" spans="1:11" ht="11.25">
      <c r="A3" s="318">
        <f>A2+1</f>
        <v>2</v>
      </c>
      <c r="B3" s="318" t="s">
        <v>1565</v>
      </c>
      <c r="C3" s="318" t="s">
        <v>4721</v>
      </c>
      <c r="D3" s="319">
        <v>160992</v>
      </c>
      <c r="E3" s="319">
        <f>D3+E2</f>
        <v>356689</v>
      </c>
      <c r="F3" s="328">
        <f aca="true" t="shared" si="0" ref="F3:F13">E3/D$14</f>
        <v>0.3456315552833743</v>
      </c>
      <c r="G3" s="326"/>
      <c r="H3" s="326"/>
      <c r="I3" s="326"/>
      <c r="J3" s="141"/>
      <c r="K3" s="141"/>
    </row>
    <row r="4" spans="1:11" ht="11.25">
      <c r="A4" s="318">
        <f aca="true" t="shared" si="1" ref="A4:A13">A3+1</f>
        <v>3</v>
      </c>
      <c r="B4" s="318" t="s">
        <v>1566</v>
      </c>
      <c r="C4" s="318" t="s">
        <v>4721</v>
      </c>
      <c r="D4" s="319">
        <v>136917</v>
      </c>
      <c r="E4" s="319">
        <f aca="true" t="shared" si="2" ref="E4:E13">D4+E3</f>
        <v>493606</v>
      </c>
      <c r="F4" s="328">
        <f t="shared" si="0"/>
        <v>0.4783040953805843</v>
      </c>
      <c r="G4" s="326"/>
      <c r="H4" s="326"/>
      <c r="I4" s="326"/>
      <c r="J4" s="141"/>
      <c r="K4" s="141"/>
    </row>
    <row r="5" spans="1:11" ht="11.25">
      <c r="A5" s="318">
        <f t="shared" si="1"/>
        <v>4</v>
      </c>
      <c r="B5" s="318" t="s">
        <v>1567</v>
      </c>
      <c r="C5" s="318" t="s">
        <v>4721</v>
      </c>
      <c r="D5" s="319">
        <v>136284</v>
      </c>
      <c r="E5" s="319">
        <f t="shared" si="2"/>
        <v>629890</v>
      </c>
      <c r="F5" s="328">
        <f t="shared" si="0"/>
        <v>0.6103632586299118</v>
      </c>
      <c r="G5" s="326"/>
      <c r="H5" s="326"/>
      <c r="I5" s="326"/>
      <c r="J5" s="141"/>
      <c r="K5" s="141"/>
    </row>
    <row r="6" spans="1:11" ht="11.25">
      <c r="A6" s="318">
        <f t="shared" si="1"/>
        <v>5</v>
      </c>
      <c r="B6" s="318" t="s">
        <v>1568</v>
      </c>
      <c r="C6" s="318" t="s">
        <v>4721</v>
      </c>
      <c r="D6" s="319">
        <v>135619</v>
      </c>
      <c r="E6" s="319">
        <f t="shared" si="2"/>
        <v>765509</v>
      </c>
      <c r="F6" s="328">
        <f t="shared" si="0"/>
        <v>0.7417780370390468</v>
      </c>
      <c r="G6" s="326"/>
      <c r="H6" s="326"/>
      <c r="I6" s="326"/>
      <c r="J6" s="141"/>
      <c r="K6" s="141"/>
    </row>
    <row r="7" spans="1:11" ht="11.25">
      <c r="A7" s="318">
        <f t="shared" si="1"/>
        <v>6</v>
      </c>
      <c r="B7" s="318" t="s">
        <v>1569</v>
      </c>
      <c r="C7" s="318" t="s">
        <v>4721</v>
      </c>
      <c r="D7" s="319">
        <v>124850</v>
      </c>
      <c r="E7" s="319">
        <f t="shared" si="2"/>
        <v>890359</v>
      </c>
      <c r="F7" s="328">
        <f t="shared" si="0"/>
        <v>0.8627576570361011</v>
      </c>
      <c r="G7" s="326"/>
      <c r="H7" s="326"/>
      <c r="I7" s="326"/>
      <c r="J7" s="141"/>
      <c r="K7" s="141"/>
    </row>
    <row r="8" spans="1:11" ht="11.25">
      <c r="A8" s="318">
        <f t="shared" si="1"/>
        <v>7</v>
      </c>
      <c r="B8" s="318" t="s">
        <v>1570</v>
      </c>
      <c r="C8" s="318" t="s">
        <v>4721</v>
      </c>
      <c r="D8" s="319">
        <v>116293</v>
      </c>
      <c r="E8" s="319">
        <f t="shared" si="2"/>
        <v>1006652</v>
      </c>
      <c r="F8" s="328">
        <f t="shared" si="0"/>
        <v>0.9754455460895046</v>
      </c>
      <c r="G8" s="326"/>
      <c r="H8" s="326"/>
      <c r="I8" s="326"/>
      <c r="J8" s="141"/>
      <c r="K8" s="141"/>
    </row>
    <row r="9" spans="1:11" ht="11.25">
      <c r="A9" s="318">
        <f t="shared" si="1"/>
        <v>8</v>
      </c>
      <c r="B9" s="318" t="s">
        <v>1571</v>
      </c>
      <c r="C9" s="318" t="s">
        <v>4721</v>
      </c>
      <c r="D9" s="319">
        <v>23929</v>
      </c>
      <c r="E9" s="319">
        <f t="shared" si="2"/>
        <v>1030581</v>
      </c>
      <c r="F9" s="328">
        <f t="shared" si="0"/>
        <v>0.9986327413390802</v>
      </c>
      <c r="G9" s="326"/>
      <c r="H9" s="326"/>
      <c r="I9" s="326"/>
      <c r="J9" s="141"/>
      <c r="K9" s="141"/>
    </row>
    <row r="10" spans="1:11" ht="11.25">
      <c r="A10" s="318">
        <f t="shared" si="1"/>
        <v>9</v>
      </c>
      <c r="B10" s="318" t="s">
        <v>1572</v>
      </c>
      <c r="C10" s="318" t="s">
        <v>4721</v>
      </c>
      <c r="D10" s="319">
        <v>1013</v>
      </c>
      <c r="E10" s="319">
        <f t="shared" si="2"/>
        <v>1031594</v>
      </c>
      <c r="F10" s="328">
        <f t="shared" si="0"/>
        <v>0.9996143380956442</v>
      </c>
      <c r="G10" s="326"/>
      <c r="H10" s="326"/>
      <c r="I10" s="326"/>
      <c r="J10" s="141"/>
      <c r="K10" s="141"/>
    </row>
    <row r="11" spans="1:11" ht="11.25">
      <c r="A11" s="318">
        <f t="shared" si="1"/>
        <v>10</v>
      </c>
      <c r="B11" s="318" t="s">
        <v>1573</v>
      </c>
      <c r="C11" s="318" t="s">
        <v>4721</v>
      </c>
      <c r="D11" s="319">
        <v>338</v>
      </c>
      <c r="E11" s="319">
        <f t="shared" si="2"/>
        <v>1031932</v>
      </c>
      <c r="F11" s="328">
        <f t="shared" si="0"/>
        <v>0.9999418600144188</v>
      </c>
      <c r="G11" s="326"/>
      <c r="H11" s="326"/>
      <c r="I11" s="326"/>
      <c r="J11" s="141"/>
      <c r="K11" s="141"/>
    </row>
    <row r="12" spans="1:11" ht="11.25">
      <c r="A12" s="330">
        <f t="shared" si="1"/>
        <v>11</v>
      </c>
      <c r="B12" s="330" t="s">
        <v>1574</v>
      </c>
      <c r="C12" s="318" t="s">
        <v>4721</v>
      </c>
      <c r="D12" s="331">
        <v>38</v>
      </c>
      <c r="E12" s="331">
        <f t="shared" si="2"/>
        <v>1031970</v>
      </c>
      <c r="F12" s="332">
        <f t="shared" si="0"/>
        <v>0.9999786820052868</v>
      </c>
      <c r="G12" s="326"/>
      <c r="H12" s="326"/>
      <c r="I12" s="326"/>
      <c r="J12" s="141"/>
      <c r="K12" s="141"/>
    </row>
    <row r="13" spans="1:9" ht="12" thickBot="1">
      <c r="A13" s="322">
        <f t="shared" si="1"/>
        <v>12</v>
      </c>
      <c r="B13" s="322" t="s">
        <v>1575</v>
      </c>
      <c r="C13" s="322" t="s">
        <v>4721</v>
      </c>
      <c r="D13" s="323">
        <v>22</v>
      </c>
      <c r="E13" s="323">
        <f t="shared" si="2"/>
        <v>1031992</v>
      </c>
      <c r="F13" s="329">
        <f t="shared" si="0"/>
        <v>1</v>
      </c>
      <c r="G13" s="326"/>
      <c r="H13" s="326"/>
      <c r="I13" s="326"/>
    </row>
    <row r="14" spans="1:6" ht="12" thickTop="1">
      <c r="A14" s="61"/>
      <c r="B14" s="61"/>
      <c r="C14" s="61" t="s">
        <v>295</v>
      </c>
      <c r="D14" s="8">
        <f>SUM(D2:D13)</f>
        <v>1031992</v>
      </c>
      <c r="E14" s="8"/>
      <c r="F14" s="8"/>
    </row>
  </sheetData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28"/>
  <dimension ref="A1:I49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56.140625" style="5" bestFit="1" customWidth="1"/>
    <col min="4" max="4" width="35.574218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64" t="s">
        <v>296</v>
      </c>
      <c r="B1" s="64" t="s">
        <v>329</v>
      </c>
      <c r="C1" s="64" t="s">
        <v>4645</v>
      </c>
      <c r="D1" s="64" t="s">
        <v>330</v>
      </c>
      <c r="E1" s="65" t="s">
        <v>3339</v>
      </c>
      <c r="F1" s="15" t="s">
        <v>293</v>
      </c>
      <c r="G1" s="15" t="s">
        <v>294</v>
      </c>
    </row>
    <row r="2" spans="1:7" ht="12" thickTop="1">
      <c r="A2" s="536">
        <v>1</v>
      </c>
      <c r="B2" s="536" t="s">
        <v>331</v>
      </c>
      <c r="C2" s="536" t="s">
        <v>332</v>
      </c>
      <c r="D2" s="536" t="s">
        <v>333</v>
      </c>
      <c r="E2" s="537">
        <v>110670</v>
      </c>
      <c r="F2" s="538">
        <f>E2</f>
        <v>110670</v>
      </c>
      <c r="G2" s="539">
        <f>F2/F$497</f>
        <v>0.058866081924224614</v>
      </c>
    </row>
    <row r="3" spans="1:7" ht="11.25">
      <c r="A3" s="540">
        <f>A2+1</f>
        <v>2</v>
      </c>
      <c r="B3" s="540" t="s">
        <v>334</v>
      </c>
      <c r="C3" s="540" t="s">
        <v>335</v>
      </c>
      <c r="D3" s="540" t="s">
        <v>336</v>
      </c>
      <c r="E3" s="541">
        <v>83760</v>
      </c>
      <c r="F3" s="542">
        <f>E3+F2</f>
        <v>194430</v>
      </c>
      <c r="G3" s="543">
        <f aca="true" t="shared" si="0" ref="G3:G66">F3/F$497</f>
        <v>0.10341856246974783</v>
      </c>
    </row>
    <row r="4" spans="1:7" ht="11.25">
      <c r="A4" s="540">
        <f aca="true" t="shared" si="1" ref="A4:A67">A3+1</f>
        <v>3</v>
      </c>
      <c r="B4" s="540" t="s">
        <v>337</v>
      </c>
      <c r="C4" s="540" t="s">
        <v>338</v>
      </c>
      <c r="D4" s="540" t="s">
        <v>339</v>
      </c>
      <c r="E4" s="541">
        <v>68600</v>
      </c>
      <c r="F4" s="542">
        <f aca="true" t="shared" si="2" ref="F4:F67">E4+F3</f>
        <v>263030</v>
      </c>
      <c r="G4" s="543">
        <f t="shared" si="0"/>
        <v>0.13990734190411855</v>
      </c>
    </row>
    <row r="5" spans="1:7" ht="11.25">
      <c r="A5" s="540">
        <f t="shared" si="1"/>
        <v>4</v>
      </c>
      <c r="B5" s="540" t="s">
        <v>340</v>
      </c>
      <c r="C5" s="540" t="s">
        <v>341</v>
      </c>
      <c r="D5" s="540" t="s">
        <v>342</v>
      </c>
      <c r="E5" s="541">
        <v>61620</v>
      </c>
      <c r="F5" s="542">
        <f t="shared" si="2"/>
        <v>324650</v>
      </c>
      <c r="G5" s="543">
        <f t="shared" si="0"/>
        <v>0.17268341462636236</v>
      </c>
    </row>
    <row r="6" spans="1:7" ht="11.25">
      <c r="A6" s="540">
        <f t="shared" si="1"/>
        <v>5</v>
      </c>
      <c r="B6" s="540" t="s">
        <v>343</v>
      </c>
      <c r="C6" s="540" t="s">
        <v>344</v>
      </c>
      <c r="D6" s="540" t="s">
        <v>345</v>
      </c>
      <c r="E6" s="541">
        <v>60723</v>
      </c>
      <c r="F6" s="542">
        <f t="shared" si="2"/>
        <v>385373</v>
      </c>
      <c r="G6" s="543">
        <f t="shared" si="0"/>
        <v>0.20498236730264943</v>
      </c>
    </row>
    <row r="7" spans="1:7" ht="11.25">
      <c r="A7" s="540">
        <f t="shared" si="1"/>
        <v>6</v>
      </c>
      <c r="B7" s="540" t="s">
        <v>346</v>
      </c>
      <c r="C7" s="540" t="s">
        <v>347</v>
      </c>
      <c r="D7" s="540" t="s">
        <v>348</v>
      </c>
      <c r="E7" s="541">
        <v>54230</v>
      </c>
      <c r="F7" s="542">
        <f t="shared" si="2"/>
        <v>439603</v>
      </c>
      <c r="G7" s="543">
        <f t="shared" si="0"/>
        <v>0.23382765168640926</v>
      </c>
    </row>
    <row r="8" spans="1:7" ht="11.25">
      <c r="A8" s="540">
        <f t="shared" si="1"/>
        <v>7</v>
      </c>
      <c r="B8" s="540" t="s">
        <v>349</v>
      </c>
      <c r="C8" s="540" t="s">
        <v>350</v>
      </c>
      <c r="D8" s="540" t="s">
        <v>351</v>
      </c>
      <c r="E8" s="541">
        <v>50715</v>
      </c>
      <c r="F8" s="542">
        <f t="shared" si="2"/>
        <v>490318</v>
      </c>
      <c r="G8" s="543">
        <f t="shared" si="0"/>
        <v>0.2608032850539619</v>
      </c>
    </row>
    <row r="9" spans="1:9" ht="11.25">
      <c r="A9" s="548">
        <f t="shared" si="1"/>
        <v>8</v>
      </c>
      <c r="B9" s="548" t="s">
        <v>352</v>
      </c>
      <c r="C9" s="548" t="s">
        <v>353</v>
      </c>
      <c r="D9" s="548" t="s">
        <v>354</v>
      </c>
      <c r="E9" s="549">
        <v>46070</v>
      </c>
      <c r="F9" s="550">
        <f t="shared" si="2"/>
        <v>536388</v>
      </c>
      <c r="G9" s="551">
        <f t="shared" si="0"/>
        <v>0.28530821316681115</v>
      </c>
      <c r="I9" s="5" t="s">
        <v>3376</v>
      </c>
    </row>
    <row r="10" spans="1:7" ht="11.25">
      <c r="A10" s="540">
        <f t="shared" si="1"/>
        <v>9</v>
      </c>
      <c r="B10" s="540" t="s">
        <v>355</v>
      </c>
      <c r="C10" s="540" t="s">
        <v>356</v>
      </c>
      <c r="D10" s="540" t="s">
        <v>357</v>
      </c>
      <c r="E10" s="541">
        <v>43660</v>
      </c>
      <c r="F10" s="542">
        <f t="shared" si="2"/>
        <v>580048</v>
      </c>
      <c r="G10" s="543">
        <f t="shared" si="0"/>
        <v>0.3085312468418057</v>
      </c>
    </row>
    <row r="11" spans="1:7" ht="11.25">
      <c r="A11" s="540">
        <f t="shared" si="1"/>
        <v>10</v>
      </c>
      <c r="B11" s="540" t="s">
        <v>358</v>
      </c>
      <c r="C11" s="540" t="s">
        <v>359</v>
      </c>
      <c r="D11" s="540" t="s">
        <v>360</v>
      </c>
      <c r="E11" s="541">
        <v>39700</v>
      </c>
      <c r="F11" s="542">
        <f t="shared" si="2"/>
        <v>619748</v>
      </c>
      <c r="G11" s="543">
        <f t="shared" si="0"/>
        <v>0.3296479311500348</v>
      </c>
    </row>
    <row r="12" spans="1:7" ht="11.25">
      <c r="A12" s="540">
        <f t="shared" si="1"/>
        <v>11</v>
      </c>
      <c r="B12" s="540" t="s">
        <v>361</v>
      </c>
      <c r="C12" s="540" t="s">
        <v>362</v>
      </c>
      <c r="D12" s="540" t="s">
        <v>363</v>
      </c>
      <c r="E12" s="541">
        <v>38945</v>
      </c>
      <c r="F12" s="542">
        <f t="shared" si="2"/>
        <v>658693</v>
      </c>
      <c r="G12" s="543">
        <f t="shared" si="0"/>
        <v>0.3503630261219236</v>
      </c>
    </row>
    <row r="13" spans="1:7" ht="11.25">
      <c r="A13" s="540">
        <f t="shared" si="1"/>
        <v>12</v>
      </c>
      <c r="B13" s="540" t="s">
        <v>364</v>
      </c>
      <c r="C13" s="540" t="s">
        <v>365</v>
      </c>
      <c r="D13" s="540" t="s">
        <v>366</v>
      </c>
      <c r="E13" s="541">
        <v>34170</v>
      </c>
      <c r="F13" s="542">
        <f t="shared" si="2"/>
        <v>692863</v>
      </c>
      <c r="G13" s="543">
        <f t="shared" si="0"/>
        <v>0.3685382680063616</v>
      </c>
    </row>
    <row r="14" spans="1:7" ht="11.25">
      <c r="A14" s="540">
        <f t="shared" si="1"/>
        <v>13</v>
      </c>
      <c r="B14" s="540" t="s">
        <v>367</v>
      </c>
      <c r="C14" s="540" t="s">
        <v>368</v>
      </c>
      <c r="D14" s="540" t="s">
        <v>369</v>
      </c>
      <c r="E14" s="541">
        <v>28860</v>
      </c>
      <c r="F14" s="542">
        <f t="shared" si="2"/>
        <v>721723</v>
      </c>
      <c r="G14" s="543">
        <f t="shared" si="0"/>
        <v>0.38388908687627327</v>
      </c>
    </row>
    <row r="15" spans="1:7" ht="11.25">
      <c r="A15" s="540">
        <f t="shared" si="1"/>
        <v>14</v>
      </c>
      <c r="B15" s="540" t="s">
        <v>370</v>
      </c>
      <c r="C15" s="540" t="s">
        <v>371</v>
      </c>
      <c r="D15" s="540" t="s">
        <v>372</v>
      </c>
      <c r="E15" s="541">
        <v>28509</v>
      </c>
      <c r="F15" s="542">
        <f t="shared" si="2"/>
        <v>750232</v>
      </c>
      <c r="G15" s="543">
        <f t="shared" si="0"/>
        <v>0.39905320659776705</v>
      </c>
    </row>
    <row r="16" spans="1:7" ht="11.25">
      <c r="A16" s="540">
        <f t="shared" si="1"/>
        <v>15</v>
      </c>
      <c r="B16" s="540" t="s">
        <v>373</v>
      </c>
      <c r="C16" s="540" t="s">
        <v>374</v>
      </c>
      <c r="D16" s="540" t="s">
        <v>375</v>
      </c>
      <c r="E16" s="541">
        <v>28490</v>
      </c>
      <c r="F16" s="542">
        <f t="shared" si="2"/>
        <v>778722</v>
      </c>
      <c r="G16" s="543">
        <f t="shared" si="0"/>
        <v>0.4142072200975516</v>
      </c>
    </row>
    <row r="17" spans="1:7" ht="11.25">
      <c r="A17" s="540">
        <f t="shared" si="1"/>
        <v>16</v>
      </c>
      <c r="B17" s="540" t="s">
        <v>376</v>
      </c>
      <c r="C17" s="540" t="s">
        <v>377</v>
      </c>
      <c r="D17" s="540" t="s">
        <v>378</v>
      </c>
      <c r="E17" s="541">
        <v>27330</v>
      </c>
      <c r="F17" s="542">
        <f t="shared" si="2"/>
        <v>806052</v>
      </c>
      <c r="G17" s="543">
        <f t="shared" si="0"/>
        <v>0.4287442221666676</v>
      </c>
    </row>
    <row r="18" spans="1:7" ht="11.25">
      <c r="A18" s="540">
        <f t="shared" si="1"/>
        <v>17</v>
      </c>
      <c r="B18" s="540" t="s">
        <v>379</v>
      </c>
      <c r="C18" s="540" t="s">
        <v>380</v>
      </c>
      <c r="D18" s="540" t="s">
        <v>381</v>
      </c>
      <c r="E18" s="541">
        <v>27276</v>
      </c>
      <c r="F18" s="542">
        <f t="shared" si="2"/>
        <v>833328</v>
      </c>
      <c r="G18" s="543">
        <f t="shared" si="0"/>
        <v>0.44325250128987304</v>
      </c>
    </row>
    <row r="19" spans="1:7" ht="11.25">
      <c r="A19" s="540">
        <f t="shared" si="1"/>
        <v>18</v>
      </c>
      <c r="B19" s="540" t="s">
        <v>382</v>
      </c>
      <c r="C19" s="540" t="s">
        <v>383</v>
      </c>
      <c r="D19" s="540" t="s">
        <v>384</v>
      </c>
      <c r="E19" s="541">
        <v>24275</v>
      </c>
      <c r="F19" s="542">
        <f t="shared" si="2"/>
        <v>857603</v>
      </c>
      <c r="G19" s="543">
        <f t="shared" si="0"/>
        <v>0.45616452928942625</v>
      </c>
    </row>
    <row r="20" spans="1:7" ht="11.25">
      <c r="A20" s="540">
        <f t="shared" si="1"/>
        <v>19</v>
      </c>
      <c r="B20" s="540" t="s">
        <v>385</v>
      </c>
      <c r="C20" s="540" t="s">
        <v>386</v>
      </c>
      <c r="D20" s="540" t="s">
        <v>387</v>
      </c>
      <c r="E20" s="541">
        <v>24050</v>
      </c>
      <c r="F20" s="542">
        <f t="shared" si="2"/>
        <v>881653</v>
      </c>
      <c r="G20" s="543">
        <f t="shared" si="0"/>
        <v>0.46895687834768596</v>
      </c>
    </row>
    <row r="21" spans="1:9" ht="11.25">
      <c r="A21" s="548">
        <f t="shared" si="1"/>
        <v>20</v>
      </c>
      <c r="B21" s="548" t="s">
        <v>388</v>
      </c>
      <c r="C21" s="548" t="s">
        <v>389</v>
      </c>
      <c r="D21" s="548" t="s">
        <v>390</v>
      </c>
      <c r="E21" s="549">
        <v>22750</v>
      </c>
      <c r="F21" s="550">
        <f t="shared" si="2"/>
        <v>904403</v>
      </c>
      <c r="G21" s="551">
        <f t="shared" si="0"/>
        <v>0.48105774907847215</v>
      </c>
      <c r="I21" s="5" t="s">
        <v>3376</v>
      </c>
    </row>
    <row r="22" spans="1:7" ht="11.25">
      <c r="A22" s="540">
        <f t="shared" si="1"/>
        <v>21</v>
      </c>
      <c r="B22" s="540" t="s">
        <v>391</v>
      </c>
      <c r="C22" s="540" t="s">
        <v>392</v>
      </c>
      <c r="D22" s="540" t="s">
        <v>393</v>
      </c>
      <c r="E22" s="541">
        <v>22314</v>
      </c>
      <c r="F22" s="542">
        <f t="shared" si="2"/>
        <v>926717</v>
      </c>
      <c r="G22" s="543">
        <f t="shared" si="0"/>
        <v>0.49292670861635185</v>
      </c>
    </row>
    <row r="23" spans="1:7" ht="11.25">
      <c r="A23" s="540">
        <f t="shared" si="1"/>
        <v>22</v>
      </c>
      <c r="B23" s="540" t="s">
        <v>394</v>
      </c>
      <c r="C23" s="540" t="s">
        <v>395</v>
      </c>
      <c r="D23" s="540" t="s">
        <v>396</v>
      </c>
      <c r="E23" s="541">
        <v>21928</v>
      </c>
      <c r="F23" s="542">
        <f t="shared" si="2"/>
        <v>948645</v>
      </c>
      <c r="G23" s="543">
        <f t="shared" si="0"/>
        <v>0.5045903522816125</v>
      </c>
    </row>
    <row r="24" spans="1:9" ht="11.25">
      <c r="A24" s="540">
        <f t="shared" si="1"/>
        <v>23</v>
      </c>
      <c r="B24" s="540" t="s">
        <v>397</v>
      </c>
      <c r="C24" s="540" t="s">
        <v>398</v>
      </c>
      <c r="D24" s="540" t="s">
        <v>399</v>
      </c>
      <c r="E24" s="541">
        <v>21882</v>
      </c>
      <c r="F24" s="542">
        <f t="shared" si="2"/>
        <v>970527</v>
      </c>
      <c r="G24" s="543">
        <f t="shared" si="0"/>
        <v>0.5162295282522087</v>
      </c>
      <c r="I24" s="7"/>
    </row>
    <row r="25" spans="1:7" ht="11.25">
      <c r="A25" s="540">
        <f t="shared" si="1"/>
        <v>24</v>
      </c>
      <c r="B25" s="540" t="s">
        <v>400</v>
      </c>
      <c r="C25" s="540" t="s">
        <v>401</v>
      </c>
      <c r="D25" s="540" t="s">
        <v>402</v>
      </c>
      <c r="E25" s="541">
        <v>21360</v>
      </c>
      <c r="F25" s="542">
        <f t="shared" si="2"/>
        <v>991887</v>
      </c>
      <c r="G25" s="543">
        <f t="shared" si="0"/>
        <v>0.527591049079004</v>
      </c>
    </row>
    <row r="26" spans="1:7" ht="11.25">
      <c r="A26" s="540">
        <f t="shared" si="1"/>
        <v>25</v>
      </c>
      <c r="B26" s="540" t="s">
        <v>403</v>
      </c>
      <c r="C26" s="540" t="s">
        <v>404</v>
      </c>
      <c r="D26" s="540" t="s">
        <v>405</v>
      </c>
      <c r="E26" s="541">
        <v>20000</v>
      </c>
      <c r="F26" s="542">
        <f t="shared" si="2"/>
        <v>1011887</v>
      </c>
      <c r="G26" s="543">
        <f t="shared" si="0"/>
        <v>0.538229177193981</v>
      </c>
    </row>
    <row r="27" spans="1:7" ht="11.25">
      <c r="A27" s="540">
        <f t="shared" si="1"/>
        <v>26</v>
      </c>
      <c r="B27" s="540" t="s">
        <v>406</v>
      </c>
      <c r="C27" s="540" t="s">
        <v>407</v>
      </c>
      <c r="D27" s="540" t="s">
        <v>408</v>
      </c>
      <c r="E27" s="541">
        <v>19684</v>
      </c>
      <c r="F27" s="542">
        <f t="shared" si="2"/>
        <v>1031571</v>
      </c>
      <c r="G27" s="543">
        <f t="shared" si="0"/>
        <v>0.5486992228847412</v>
      </c>
    </row>
    <row r="28" spans="1:7" ht="11.25">
      <c r="A28" s="540">
        <f t="shared" si="1"/>
        <v>27</v>
      </c>
      <c r="B28" s="540" t="s">
        <v>409</v>
      </c>
      <c r="C28" s="540" t="s">
        <v>410</v>
      </c>
      <c r="D28" s="540" t="s">
        <v>411</v>
      </c>
      <c r="E28" s="541">
        <v>18410</v>
      </c>
      <c r="F28" s="542">
        <f t="shared" si="2"/>
        <v>1049981</v>
      </c>
      <c r="G28" s="543">
        <f t="shared" si="0"/>
        <v>0.5584916198145774</v>
      </c>
    </row>
    <row r="29" spans="1:7" ht="11.25">
      <c r="A29" s="540">
        <f t="shared" si="1"/>
        <v>28</v>
      </c>
      <c r="B29" s="540" t="s">
        <v>412</v>
      </c>
      <c r="C29" s="540" t="s">
        <v>413</v>
      </c>
      <c r="D29" s="540" t="s">
        <v>414</v>
      </c>
      <c r="E29" s="541">
        <v>17090</v>
      </c>
      <c r="F29" s="542">
        <f t="shared" si="2"/>
        <v>1067071</v>
      </c>
      <c r="G29" s="543">
        <f t="shared" si="0"/>
        <v>0.5675819002888252</v>
      </c>
    </row>
    <row r="30" spans="1:7" ht="11.25">
      <c r="A30" s="540">
        <f t="shared" si="1"/>
        <v>29</v>
      </c>
      <c r="B30" s="540" t="s">
        <v>415</v>
      </c>
      <c r="C30" s="540" t="s">
        <v>416</v>
      </c>
      <c r="D30" s="540" t="s">
        <v>417</v>
      </c>
      <c r="E30" s="541">
        <v>17050</v>
      </c>
      <c r="F30" s="542">
        <f t="shared" si="2"/>
        <v>1084121</v>
      </c>
      <c r="G30" s="543">
        <f t="shared" si="0"/>
        <v>0.576650904506843</v>
      </c>
    </row>
    <row r="31" spans="1:7" ht="11.25">
      <c r="A31" s="540">
        <f t="shared" si="1"/>
        <v>30</v>
      </c>
      <c r="B31" s="540" t="s">
        <v>418</v>
      </c>
      <c r="C31" s="540" t="s">
        <v>419</v>
      </c>
      <c r="D31" s="540" t="s">
        <v>420</v>
      </c>
      <c r="E31" s="541">
        <v>16862</v>
      </c>
      <c r="F31" s="542">
        <f t="shared" si="2"/>
        <v>1100983</v>
      </c>
      <c r="G31" s="543">
        <f t="shared" si="0"/>
        <v>0.58561991032058</v>
      </c>
    </row>
    <row r="32" spans="1:7" ht="11.25">
      <c r="A32" s="540">
        <f t="shared" si="1"/>
        <v>31</v>
      </c>
      <c r="B32" s="540" t="s">
        <v>421</v>
      </c>
      <c r="C32" s="540" t="s">
        <v>422</v>
      </c>
      <c r="D32" s="540" t="s">
        <v>423</v>
      </c>
      <c r="E32" s="541">
        <v>16000</v>
      </c>
      <c r="F32" s="542">
        <f t="shared" si="2"/>
        <v>1116983</v>
      </c>
      <c r="G32" s="543">
        <f t="shared" si="0"/>
        <v>0.5941304128125615</v>
      </c>
    </row>
    <row r="33" spans="1:7" ht="11.25">
      <c r="A33" s="540">
        <f t="shared" si="1"/>
        <v>32</v>
      </c>
      <c r="B33" s="540" t="s">
        <v>424</v>
      </c>
      <c r="C33" s="540" t="s">
        <v>425</v>
      </c>
      <c r="D33" s="540" t="s">
        <v>426</v>
      </c>
      <c r="E33" s="541">
        <v>15750</v>
      </c>
      <c r="F33" s="542">
        <f t="shared" si="2"/>
        <v>1132733</v>
      </c>
      <c r="G33" s="543">
        <f t="shared" si="0"/>
        <v>0.6025079387031058</v>
      </c>
    </row>
    <row r="34" spans="1:7" ht="11.25">
      <c r="A34" s="540">
        <f t="shared" si="1"/>
        <v>33</v>
      </c>
      <c r="B34" s="540" t="s">
        <v>427</v>
      </c>
      <c r="C34" s="540" t="s">
        <v>428</v>
      </c>
      <c r="D34" s="540" t="s">
        <v>429</v>
      </c>
      <c r="E34" s="541">
        <v>15675</v>
      </c>
      <c r="F34" s="542">
        <f t="shared" si="2"/>
        <v>1148408</v>
      </c>
      <c r="G34" s="543">
        <f t="shared" si="0"/>
        <v>0.610845571613219</v>
      </c>
    </row>
    <row r="35" spans="1:7" ht="11.25">
      <c r="A35" s="540">
        <f t="shared" si="1"/>
        <v>34</v>
      </c>
      <c r="B35" s="540" t="s">
        <v>430</v>
      </c>
      <c r="C35" s="540" t="s">
        <v>431</v>
      </c>
      <c r="D35" s="540" t="s">
        <v>432</v>
      </c>
      <c r="E35" s="541">
        <v>15630</v>
      </c>
      <c r="F35" s="542">
        <f t="shared" si="2"/>
        <v>1164038</v>
      </c>
      <c r="G35" s="543">
        <f t="shared" si="0"/>
        <v>0.6191592687350734</v>
      </c>
    </row>
    <row r="36" spans="1:7" ht="11.25">
      <c r="A36" s="540">
        <f t="shared" si="1"/>
        <v>35</v>
      </c>
      <c r="B36" s="540" t="s">
        <v>433</v>
      </c>
      <c r="C36" s="540" t="s">
        <v>434</v>
      </c>
      <c r="D36" s="540" t="s">
        <v>435</v>
      </c>
      <c r="E36" s="541">
        <v>14969</v>
      </c>
      <c r="F36" s="542">
        <f t="shared" si="2"/>
        <v>1179007</v>
      </c>
      <c r="G36" s="543">
        <f t="shared" si="0"/>
        <v>0.6271213757227279</v>
      </c>
    </row>
    <row r="37" spans="1:7" ht="11.25">
      <c r="A37" s="540">
        <f t="shared" si="1"/>
        <v>36</v>
      </c>
      <c r="B37" s="540" t="s">
        <v>436</v>
      </c>
      <c r="C37" s="540" t="s">
        <v>437</v>
      </c>
      <c r="D37" s="540" t="s">
        <v>438</v>
      </c>
      <c r="E37" s="541">
        <v>14590</v>
      </c>
      <c r="F37" s="542">
        <f t="shared" si="2"/>
        <v>1193597</v>
      </c>
      <c r="G37" s="543">
        <f t="shared" si="0"/>
        <v>0.6348818901826034</v>
      </c>
    </row>
    <row r="38" spans="1:7" ht="11.25">
      <c r="A38" s="540">
        <f t="shared" si="1"/>
        <v>37</v>
      </c>
      <c r="B38" s="540" t="s">
        <v>439</v>
      </c>
      <c r="C38" s="540" t="s">
        <v>440</v>
      </c>
      <c r="D38" s="540" t="s">
        <v>441</v>
      </c>
      <c r="E38" s="541">
        <v>12140</v>
      </c>
      <c r="F38" s="542">
        <f t="shared" si="2"/>
        <v>1205737</v>
      </c>
      <c r="G38" s="543">
        <f t="shared" si="0"/>
        <v>0.6413392339483944</v>
      </c>
    </row>
    <row r="39" spans="1:7" ht="11.25">
      <c r="A39" s="540">
        <f t="shared" si="1"/>
        <v>38</v>
      </c>
      <c r="B39" s="540" t="s">
        <v>442</v>
      </c>
      <c r="C39" s="540" t="s">
        <v>443</v>
      </c>
      <c r="D39" s="540" t="s">
        <v>444</v>
      </c>
      <c r="E39" s="541">
        <v>11910</v>
      </c>
      <c r="F39" s="542">
        <f t="shared" si="2"/>
        <v>1217647</v>
      </c>
      <c r="G39" s="543">
        <f t="shared" si="0"/>
        <v>0.6476742392408632</v>
      </c>
    </row>
    <row r="40" spans="1:7" ht="11.25">
      <c r="A40" s="540">
        <f t="shared" si="1"/>
        <v>39</v>
      </c>
      <c r="B40" s="540" t="s">
        <v>445</v>
      </c>
      <c r="C40" s="540" t="s">
        <v>446</v>
      </c>
      <c r="D40" s="540" t="s">
        <v>447</v>
      </c>
      <c r="E40" s="541">
        <v>11830</v>
      </c>
      <c r="F40" s="542">
        <f t="shared" si="2"/>
        <v>1229477</v>
      </c>
      <c r="G40" s="543">
        <f t="shared" si="0"/>
        <v>0.653966692020872</v>
      </c>
    </row>
    <row r="41" spans="1:7" ht="11.25">
      <c r="A41" s="540">
        <f t="shared" si="1"/>
        <v>40</v>
      </c>
      <c r="B41" s="540" t="s">
        <v>448</v>
      </c>
      <c r="C41" s="540" t="s">
        <v>449</v>
      </c>
      <c r="D41" s="540" t="s">
        <v>450</v>
      </c>
      <c r="E41" s="541">
        <v>11780</v>
      </c>
      <c r="F41" s="542">
        <f t="shared" si="2"/>
        <v>1241257</v>
      </c>
      <c r="G41" s="543">
        <f t="shared" si="0"/>
        <v>0.6602325494805934</v>
      </c>
    </row>
    <row r="42" spans="1:7" ht="11.25">
      <c r="A42" s="540">
        <f t="shared" si="1"/>
        <v>41</v>
      </c>
      <c r="B42" s="540" t="s">
        <v>451</v>
      </c>
      <c r="C42" s="540" t="s">
        <v>452</v>
      </c>
      <c r="D42" s="540" t="s">
        <v>453</v>
      </c>
      <c r="E42" s="541">
        <v>11510</v>
      </c>
      <c r="F42" s="542">
        <f t="shared" si="2"/>
        <v>1252767</v>
      </c>
      <c r="G42" s="543">
        <f t="shared" si="0"/>
        <v>0.6663547922107625</v>
      </c>
    </row>
    <row r="43" spans="1:7" ht="11.25">
      <c r="A43" s="540">
        <f t="shared" si="1"/>
        <v>42</v>
      </c>
      <c r="B43" s="540" t="s">
        <v>454</v>
      </c>
      <c r="C43" s="540" t="s">
        <v>455</v>
      </c>
      <c r="D43" s="540" t="s">
        <v>456</v>
      </c>
      <c r="E43" s="541">
        <v>11175</v>
      </c>
      <c r="F43" s="542">
        <f t="shared" si="2"/>
        <v>1263942</v>
      </c>
      <c r="G43" s="543">
        <f t="shared" si="0"/>
        <v>0.6722988462950059</v>
      </c>
    </row>
    <row r="44" spans="1:7" ht="11.25">
      <c r="A44" s="540">
        <f t="shared" si="1"/>
        <v>43</v>
      </c>
      <c r="B44" s="540" t="s">
        <v>457</v>
      </c>
      <c r="C44" s="540" t="s">
        <v>458</v>
      </c>
      <c r="D44" s="540" t="s">
        <v>459</v>
      </c>
      <c r="E44" s="541">
        <v>10948</v>
      </c>
      <c r="F44" s="542">
        <f t="shared" si="2"/>
        <v>1274890</v>
      </c>
      <c r="G44" s="543">
        <f t="shared" si="0"/>
        <v>0.6781221576251443</v>
      </c>
    </row>
    <row r="45" spans="1:7" ht="11.25">
      <c r="A45" s="540">
        <f t="shared" si="1"/>
        <v>44</v>
      </c>
      <c r="B45" s="540" t="s">
        <v>460</v>
      </c>
      <c r="C45" s="540" t="s">
        <v>461</v>
      </c>
      <c r="D45" s="540" t="s">
        <v>462</v>
      </c>
      <c r="E45" s="541">
        <v>10590</v>
      </c>
      <c r="F45" s="542">
        <f t="shared" si="2"/>
        <v>1285480</v>
      </c>
      <c r="G45" s="543">
        <f t="shared" si="0"/>
        <v>0.6837550464620246</v>
      </c>
    </row>
    <row r="46" spans="1:7" ht="11.25">
      <c r="A46" s="540">
        <f t="shared" si="1"/>
        <v>45</v>
      </c>
      <c r="B46" s="540" t="s">
        <v>463</v>
      </c>
      <c r="C46" s="540" t="s">
        <v>464</v>
      </c>
      <c r="D46" s="540" t="s">
        <v>465</v>
      </c>
      <c r="E46" s="541">
        <v>10180</v>
      </c>
      <c r="F46" s="542">
        <f t="shared" si="2"/>
        <v>1295660</v>
      </c>
      <c r="G46" s="543">
        <f t="shared" si="0"/>
        <v>0.6891698536725478</v>
      </c>
    </row>
    <row r="47" spans="1:7" ht="11.25">
      <c r="A47" s="540">
        <f t="shared" si="1"/>
        <v>46</v>
      </c>
      <c r="B47" s="540" t="s">
        <v>466</v>
      </c>
      <c r="C47" s="540" t="s">
        <v>467</v>
      </c>
      <c r="D47" s="540" t="s">
        <v>468</v>
      </c>
      <c r="E47" s="541">
        <v>10141</v>
      </c>
      <c r="F47" s="542">
        <f t="shared" si="2"/>
        <v>1305801</v>
      </c>
      <c r="G47" s="543">
        <f t="shared" si="0"/>
        <v>0.6945639165332468</v>
      </c>
    </row>
    <row r="48" spans="1:7" ht="11.25">
      <c r="A48" s="540">
        <f t="shared" si="1"/>
        <v>47</v>
      </c>
      <c r="B48" s="540" t="s">
        <v>469</v>
      </c>
      <c r="C48" s="540" t="s">
        <v>470</v>
      </c>
      <c r="D48" s="540" t="s">
        <v>471</v>
      </c>
      <c r="E48" s="541">
        <v>10000</v>
      </c>
      <c r="F48" s="542">
        <f t="shared" si="2"/>
        <v>1315801</v>
      </c>
      <c r="G48" s="543">
        <f t="shared" si="0"/>
        <v>0.6998829805907353</v>
      </c>
    </row>
    <row r="49" spans="1:7" ht="11.25">
      <c r="A49" s="540">
        <f t="shared" si="1"/>
        <v>48</v>
      </c>
      <c r="B49" s="540" t="s">
        <v>472</v>
      </c>
      <c r="C49" s="540" t="s">
        <v>473</v>
      </c>
      <c r="D49" s="540" t="s">
        <v>474</v>
      </c>
      <c r="E49" s="541">
        <v>9360</v>
      </c>
      <c r="F49" s="542">
        <f t="shared" si="2"/>
        <v>1325161</v>
      </c>
      <c r="G49" s="543">
        <f t="shared" si="0"/>
        <v>0.7048616245485444</v>
      </c>
    </row>
    <row r="50" spans="1:7" ht="11.25">
      <c r="A50" s="540">
        <f t="shared" si="1"/>
        <v>49</v>
      </c>
      <c r="B50" s="540" t="s">
        <v>475</v>
      </c>
      <c r="C50" s="540" t="s">
        <v>476</v>
      </c>
      <c r="D50" s="540" t="s">
        <v>477</v>
      </c>
      <c r="E50" s="541">
        <v>9231</v>
      </c>
      <c r="F50" s="542">
        <f t="shared" si="2"/>
        <v>1334392</v>
      </c>
      <c r="G50" s="543">
        <f t="shared" si="0"/>
        <v>0.7097716525800121</v>
      </c>
    </row>
    <row r="51" spans="1:7" ht="11.25">
      <c r="A51" s="540">
        <f t="shared" si="1"/>
        <v>50</v>
      </c>
      <c r="B51" s="540" t="s">
        <v>478</v>
      </c>
      <c r="C51" s="540" t="s">
        <v>479</v>
      </c>
      <c r="D51" s="540" t="s">
        <v>480</v>
      </c>
      <c r="E51" s="541">
        <v>9090</v>
      </c>
      <c r="F51" s="542">
        <f t="shared" si="2"/>
        <v>1343482</v>
      </c>
      <c r="G51" s="543">
        <f t="shared" si="0"/>
        <v>0.714606681808269</v>
      </c>
    </row>
    <row r="52" spans="1:7" ht="11.25">
      <c r="A52" s="540">
        <f t="shared" si="1"/>
        <v>51</v>
      </c>
      <c r="B52" s="540" t="s">
        <v>481</v>
      </c>
      <c r="C52" s="540" t="s">
        <v>482</v>
      </c>
      <c r="D52" s="540" t="s">
        <v>483</v>
      </c>
      <c r="E52" s="541">
        <v>8750</v>
      </c>
      <c r="F52" s="542">
        <f t="shared" si="2"/>
        <v>1352232</v>
      </c>
      <c r="G52" s="543">
        <f t="shared" si="0"/>
        <v>0.7192608628585714</v>
      </c>
    </row>
    <row r="53" spans="1:7" ht="11.25">
      <c r="A53" s="540">
        <f t="shared" si="1"/>
        <v>52</v>
      </c>
      <c r="B53" s="540" t="s">
        <v>484</v>
      </c>
      <c r="C53" s="540" t="s">
        <v>485</v>
      </c>
      <c r="D53" s="540" t="s">
        <v>486</v>
      </c>
      <c r="E53" s="541">
        <v>8184</v>
      </c>
      <c r="F53" s="542">
        <f t="shared" si="2"/>
        <v>1360416</v>
      </c>
      <c r="G53" s="543">
        <f t="shared" si="0"/>
        <v>0.7236139848832199</v>
      </c>
    </row>
    <row r="54" spans="1:7" ht="11.25">
      <c r="A54" s="540">
        <f t="shared" si="1"/>
        <v>53</v>
      </c>
      <c r="B54" s="540" t="s">
        <v>487</v>
      </c>
      <c r="C54" s="540" t="s">
        <v>488</v>
      </c>
      <c r="D54" s="540" t="s">
        <v>328</v>
      </c>
      <c r="E54" s="541">
        <v>8040</v>
      </c>
      <c r="F54" s="542">
        <f t="shared" si="2"/>
        <v>1368456</v>
      </c>
      <c r="G54" s="543">
        <f t="shared" si="0"/>
        <v>0.7278905123854407</v>
      </c>
    </row>
    <row r="55" spans="1:7" ht="11.25">
      <c r="A55" s="540">
        <f t="shared" si="1"/>
        <v>54</v>
      </c>
      <c r="B55" s="540" t="s">
        <v>489</v>
      </c>
      <c r="C55" s="540" t="s">
        <v>490</v>
      </c>
      <c r="D55" s="540" t="s">
        <v>491</v>
      </c>
      <c r="E55" s="541">
        <v>7725</v>
      </c>
      <c r="F55" s="542">
        <f t="shared" si="2"/>
        <v>1376181</v>
      </c>
      <c r="G55" s="543">
        <f t="shared" si="0"/>
        <v>0.7319994893698505</v>
      </c>
    </row>
    <row r="56" spans="1:7" ht="11.25">
      <c r="A56" s="540">
        <f t="shared" si="1"/>
        <v>55</v>
      </c>
      <c r="B56" s="540" t="s">
        <v>492</v>
      </c>
      <c r="C56" s="540" t="s">
        <v>493</v>
      </c>
      <c r="D56" s="540" t="s">
        <v>494</v>
      </c>
      <c r="E56" s="541">
        <v>7690</v>
      </c>
      <c r="F56" s="542">
        <f t="shared" si="2"/>
        <v>1383871</v>
      </c>
      <c r="G56" s="543">
        <f t="shared" si="0"/>
        <v>0.7360898496300591</v>
      </c>
    </row>
    <row r="57" spans="1:7" ht="11.25">
      <c r="A57" s="540">
        <f t="shared" si="1"/>
        <v>56</v>
      </c>
      <c r="B57" s="540" t="s">
        <v>495</v>
      </c>
      <c r="C57" s="540" t="s">
        <v>3132</v>
      </c>
      <c r="D57" s="540" t="s">
        <v>3133</v>
      </c>
      <c r="E57" s="541">
        <v>7605</v>
      </c>
      <c r="F57" s="542">
        <f t="shared" si="2"/>
        <v>1391476</v>
      </c>
      <c r="G57" s="543">
        <f t="shared" si="0"/>
        <v>0.7401349978457791</v>
      </c>
    </row>
    <row r="58" spans="1:7" ht="11.25">
      <c r="A58" s="540">
        <f t="shared" si="1"/>
        <v>57</v>
      </c>
      <c r="B58" s="540" t="s">
        <v>3134</v>
      </c>
      <c r="C58" s="540" t="s">
        <v>3135</v>
      </c>
      <c r="D58" s="540" t="s">
        <v>1907</v>
      </c>
      <c r="E58" s="541">
        <v>7440</v>
      </c>
      <c r="F58" s="542">
        <f t="shared" si="2"/>
        <v>1398916</v>
      </c>
      <c r="G58" s="543">
        <f t="shared" si="0"/>
        <v>0.7440923815045505</v>
      </c>
    </row>
    <row r="59" spans="1:7" ht="11.25">
      <c r="A59" s="540">
        <f t="shared" si="1"/>
        <v>58</v>
      </c>
      <c r="B59" s="540" t="s">
        <v>1908</v>
      </c>
      <c r="C59" s="540" t="s">
        <v>1909</v>
      </c>
      <c r="D59" s="540" t="s">
        <v>1910</v>
      </c>
      <c r="E59" s="541">
        <v>7438</v>
      </c>
      <c r="F59" s="542">
        <f t="shared" si="2"/>
        <v>1406354</v>
      </c>
      <c r="G59" s="543">
        <f t="shared" si="0"/>
        <v>0.7480487013505104</v>
      </c>
    </row>
    <row r="60" spans="1:7" ht="11.25">
      <c r="A60" s="540">
        <f t="shared" si="1"/>
        <v>59</v>
      </c>
      <c r="B60" s="540" t="s">
        <v>1911</v>
      </c>
      <c r="C60" s="540" t="s">
        <v>1912</v>
      </c>
      <c r="D60" s="540" t="s">
        <v>1913</v>
      </c>
      <c r="E60" s="541">
        <v>7255</v>
      </c>
      <c r="F60" s="542">
        <f t="shared" si="2"/>
        <v>1413609</v>
      </c>
      <c r="G60" s="543">
        <f t="shared" si="0"/>
        <v>0.7519076823242182</v>
      </c>
    </row>
    <row r="61" spans="1:7" ht="11.25">
      <c r="A61" s="540">
        <f t="shared" si="1"/>
        <v>60</v>
      </c>
      <c r="B61" s="540" t="s">
        <v>1914</v>
      </c>
      <c r="C61" s="540" t="s">
        <v>1915</v>
      </c>
      <c r="D61" s="540" t="s">
        <v>1916</v>
      </c>
      <c r="E61" s="541">
        <v>6765</v>
      </c>
      <c r="F61" s="542">
        <f t="shared" si="2"/>
        <v>1420374</v>
      </c>
      <c r="G61" s="543">
        <f t="shared" si="0"/>
        <v>0.7555060291591091</v>
      </c>
    </row>
    <row r="62" spans="1:7" ht="11.25">
      <c r="A62" s="540">
        <f t="shared" si="1"/>
        <v>61</v>
      </c>
      <c r="B62" s="540" t="s">
        <v>1917</v>
      </c>
      <c r="C62" s="540" t="s">
        <v>1918</v>
      </c>
      <c r="D62" s="540" t="s">
        <v>1919</v>
      </c>
      <c r="E62" s="541">
        <v>6530</v>
      </c>
      <c r="F62" s="542">
        <f t="shared" si="2"/>
        <v>1426904</v>
      </c>
      <c r="G62" s="543">
        <f t="shared" si="0"/>
        <v>0.7589793779886491</v>
      </c>
    </row>
    <row r="63" spans="1:7" ht="11.25">
      <c r="A63" s="540">
        <f t="shared" si="1"/>
        <v>62</v>
      </c>
      <c r="B63" s="540" t="s">
        <v>1920</v>
      </c>
      <c r="C63" s="540" t="s">
        <v>1921</v>
      </c>
      <c r="D63" s="540" t="s">
        <v>1922</v>
      </c>
      <c r="E63" s="541">
        <v>6230</v>
      </c>
      <c r="F63" s="542">
        <f t="shared" si="2"/>
        <v>1433134</v>
      </c>
      <c r="G63" s="543">
        <f t="shared" si="0"/>
        <v>0.7622931548964644</v>
      </c>
    </row>
    <row r="64" spans="1:7" ht="11.25">
      <c r="A64" s="540">
        <f t="shared" si="1"/>
        <v>63</v>
      </c>
      <c r="B64" s="540" t="s">
        <v>1923</v>
      </c>
      <c r="C64" s="540" t="s">
        <v>1924</v>
      </c>
      <c r="D64" s="540" t="s">
        <v>1925</v>
      </c>
      <c r="E64" s="541">
        <v>5815</v>
      </c>
      <c r="F64" s="542">
        <f t="shared" si="2"/>
        <v>1438949</v>
      </c>
      <c r="G64" s="543">
        <f t="shared" si="0"/>
        <v>0.765386190645894</v>
      </c>
    </row>
    <row r="65" spans="1:7" ht="11.25">
      <c r="A65" s="540">
        <f t="shared" si="1"/>
        <v>64</v>
      </c>
      <c r="B65" s="540" t="s">
        <v>1926</v>
      </c>
      <c r="C65" s="540" t="s">
        <v>1927</v>
      </c>
      <c r="D65" s="540" t="s">
        <v>1928</v>
      </c>
      <c r="E65" s="541">
        <v>5570</v>
      </c>
      <c r="F65" s="542">
        <f t="shared" si="2"/>
        <v>1444519</v>
      </c>
      <c r="G65" s="543">
        <f t="shared" si="0"/>
        <v>0.768348909325915</v>
      </c>
    </row>
    <row r="66" spans="1:7" ht="11.25">
      <c r="A66" s="540">
        <f t="shared" si="1"/>
        <v>65</v>
      </c>
      <c r="B66" s="540" t="s">
        <v>1929</v>
      </c>
      <c r="C66" s="540" t="s">
        <v>1930</v>
      </c>
      <c r="D66" s="540" t="s">
        <v>1931</v>
      </c>
      <c r="E66" s="541">
        <v>5569</v>
      </c>
      <c r="F66" s="542">
        <f t="shared" si="2"/>
        <v>1450088</v>
      </c>
      <c r="G66" s="543">
        <f t="shared" si="0"/>
        <v>0.7713110960995303</v>
      </c>
    </row>
    <row r="67" spans="1:7" ht="11.25">
      <c r="A67" s="540">
        <f t="shared" si="1"/>
        <v>66</v>
      </c>
      <c r="B67" s="540" t="s">
        <v>1932</v>
      </c>
      <c r="C67" s="540" t="s">
        <v>1933</v>
      </c>
      <c r="D67" s="540" t="s">
        <v>1934</v>
      </c>
      <c r="E67" s="541">
        <v>5530</v>
      </c>
      <c r="F67" s="542">
        <f t="shared" si="2"/>
        <v>1455618</v>
      </c>
      <c r="G67" s="543">
        <f aca="true" t="shared" si="3" ref="G67:G130">F67/F$497</f>
        <v>0.7742525385233214</v>
      </c>
    </row>
    <row r="68" spans="1:7" ht="11.25">
      <c r="A68" s="540">
        <f aca="true" t="shared" si="4" ref="A68:A131">A67+1</f>
        <v>67</v>
      </c>
      <c r="B68" s="540" t="s">
        <v>1935</v>
      </c>
      <c r="C68" s="540" t="s">
        <v>1936</v>
      </c>
      <c r="D68" s="540" t="s">
        <v>1937</v>
      </c>
      <c r="E68" s="541">
        <v>5524</v>
      </c>
      <c r="F68" s="542">
        <f aca="true" t="shared" si="5" ref="F68:F131">E68+F67</f>
        <v>1461142</v>
      </c>
      <c r="G68" s="543">
        <f t="shared" si="3"/>
        <v>0.777190789508678</v>
      </c>
    </row>
    <row r="69" spans="1:7" ht="11.25">
      <c r="A69" s="540">
        <f t="shared" si="4"/>
        <v>68</v>
      </c>
      <c r="B69" s="540" t="s">
        <v>1938</v>
      </c>
      <c r="C69" s="540" t="s">
        <v>1939</v>
      </c>
      <c r="D69" s="540" t="s">
        <v>1940</v>
      </c>
      <c r="E69" s="541">
        <v>5516</v>
      </c>
      <c r="F69" s="542">
        <f t="shared" si="5"/>
        <v>1466658</v>
      </c>
      <c r="G69" s="543">
        <f t="shared" si="3"/>
        <v>0.7801247852427887</v>
      </c>
    </row>
    <row r="70" spans="1:7" ht="11.25">
      <c r="A70" s="540">
        <f t="shared" si="4"/>
        <v>69</v>
      </c>
      <c r="B70" s="540" t="s">
        <v>1941</v>
      </c>
      <c r="C70" s="540" t="s">
        <v>1942</v>
      </c>
      <c r="D70" s="540" t="s">
        <v>1943</v>
      </c>
      <c r="E70" s="541">
        <v>5490</v>
      </c>
      <c r="F70" s="542">
        <f t="shared" si="5"/>
        <v>1472148</v>
      </c>
      <c r="G70" s="543">
        <f t="shared" si="3"/>
        <v>0.7830449514103498</v>
      </c>
    </row>
    <row r="71" spans="1:7" ht="11.25">
      <c r="A71" s="540">
        <f t="shared" si="4"/>
        <v>70</v>
      </c>
      <c r="B71" s="540" t="s">
        <v>1944</v>
      </c>
      <c r="C71" s="540" t="s">
        <v>1945</v>
      </c>
      <c r="D71" s="540" t="s">
        <v>1946</v>
      </c>
      <c r="E71" s="541">
        <v>5465</v>
      </c>
      <c r="F71" s="542">
        <f t="shared" si="5"/>
        <v>1477613</v>
      </c>
      <c r="G71" s="543">
        <f t="shared" si="3"/>
        <v>0.7859518199177673</v>
      </c>
    </row>
    <row r="72" spans="1:7" ht="11.25">
      <c r="A72" s="540">
        <f t="shared" si="4"/>
        <v>71</v>
      </c>
      <c r="B72" s="540" t="s">
        <v>1947</v>
      </c>
      <c r="C72" s="540" t="s">
        <v>1948</v>
      </c>
      <c r="D72" s="540" t="s">
        <v>1949</v>
      </c>
      <c r="E72" s="541">
        <v>5075</v>
      </c>
      <c r="F72" s="542">
        <f t="shared" si="5"/>
        <v>1482688</v>
      </c>
      <c r="G72" s="543">
        <f t="shared" si="3"/>
        <v>0.7886512449269426</v>
      </c>
    </row>
    <row r="73" spans="1:7" ht="11.25">
      <c r="A73" s="540">
        <f t="shared" si="4"/>
        <v>72</v>
      </c>
      <c r="B73" s="540" t="s">
        <v>1950</v>
      </c>
      <c r="C73" s="540" t="s">
        <v>1951</v>
      </c>
      <c r="D73" s="540" t="s">
        <v>1952</v>
      </c>
      <c r="E73" s="541">
        <v>4930</v>
      </c>
      <c r="F73" s="542">
        <f t="shared" si="5"/>
        <v>1487618</v>
      </c>
      <c r="G73" s="543">
        <f t="shared" si="3"/>
        <v>0.7912735435072844</v>
      </c>
    </row>
    <row r="74" spans="1:7" ht="11.25">
      <c r="A74" s="540">
        <f t="shared" si="4"/>
        <v>73</v>
      </c>
      <c r="B74" s="540" t="s">
        <v>1953</v>
      </c>
      <c r="C74" s="540" t="s">
        <v>1954</v>
      </c>
      <c r="D74" s="540" t="s">
        <v>1955</v>
      </c>
      <c r="E74" s="541">
        <v>4920</v>
      </c>
      <c r="F74" s="542">
        <f t="shared" si="5"/>
        <v>1492538</v>
      </c>
      <c r="G74" s="543">
        <f t="shared" si="3"/>
        <v>0.7938905230235688</v>
      </c>
    </row>
    <row r="75" spans="1:7" ht="11.25">
      <c r="A75" s="540">
        <f t="shared" si="4"/>
        <v>74</v>
      </c>
      <c r="B75" s="540" t="s">
        <v>1956</v>
      </c>
      <c r="C75" s="540" t="s">
        <v>1957</v>
      </c>
      <c r="D75" s="540" t="s">
        <v>1958</v>
      </c>
      <c r="E75" s="541">
        <v>4615</v>
      </c>
      <c r="F75" s="542">
        <f t="shared" si="5"/>
        <v>1497153</v>
      </c>
      <c r="G75" s="543">
        <f t="shared" si="3"/>
        <v>0.7963452710860996</v>
      </c>
    </row>
    <row r="76" spans="1:7" ht="11.25">
      <c r="A76" s="540">
        <f t="shared" si="4"/>
        <v>75</v>
      </c>
      <c r="B76" s="540" t="s">
        <v>1959</v>
      </c>
      <c r="C76" s="540" t="s">
        <v>1960</v>
      </c>
      <c r="D76" s="540" t="s">
        <v>1961</v>
      </c>
      <c r="E76" s="541">
        <v>4593</v>
      </c>
      <c r="F76" s="542">
        <f t="shared" si="5"/>
        <v>1501746</v>
      </c>
      <c r="G76" s="543">
        <f t="shared" si="3"/>
        <v>0.7987883172077042</v>
      </c>
    </row>
    <row r="77" spans="1:7" ht="11.25">
      <c r="A77" s="540">
        <f t="shared" si="4"/>
        <v>76</v>
      </c>
      <c r="B77" s="540" t="s">
        <v>1962</v>
      </c>
      <c r="C77" s="540" t="s">
        <v>1963</v>
      </c>
      <c r="D77" s="540" t="s">
        <v>1964</v>
      </c>
      <c r="E77" s="541">
        <v>4578</v>
      </c>
      <c r="F77" s="542">
        <f t="shared" si="5"/>
        <v>1506324</v>
      </c>
      <c r="G77" s="543">
        <f t="shared" si="3"/>
        <v>0.8012233847332223</v>
      </c>
    </row>
    <row r="78" spans="1:7" ht="11.25">
      <c r="A78" s="540">
        <f t="shared" si="4"/>
        <v>77</v>
      </c>
      <c r="B78" s="540" t="s">
        <v>1965</v>
      </c>
      <c r="C78" s="540" t="s">
        <v>1966</v>
      </c>
      <c r="D78" s="540" t="s">
        <v>1967</v>
      </c>
      <c r="E78" s="541">
        <v>4560</v>
      </c>
      <c r="F78" s="542">
        <f t="shared" si="5"/>
        <v>1510884</v>
      </c>
      <c r="G78" s="543">
        <f t="shared" si="3"/>
        <v>0.8036488779434371</v>
      </c>
    </row>
    <row r="79" spans="1:7" ht="11.25">
      <c r="A79" s="540">
        <f t="shared" si="4"/>
        <v>78</v>
      </c>
      <c r="B79" s="540" t="s">
        <v>1968</v>
      </c>
      <c r="C79" s="540" t="s">
        <v>1969</v>
      </c>
      <c r="D79" s="540" t="s">
        <v>1970</v>
      </c>
      <c r="E79" s="541">
        <v>4539</v>
      </c>
      <c r="F79" s="542">
        <f t="shared" si="5"/>
        <v>1515423</v>
      </c>
      <c r="G79" s="543">
        <f t="shared" si="3"/>
        <v>0.8060632011191311</v>
      </c>
    </row>
    <row r="80" spans="1:7" ht="11.25">
      <c r="A80" s="540">
        <f t="shared" si="4"/>
        <v>79</v>
      </c>
      <c r="B80" s="540" t="s">
        <v>1971</v>
      </c>
      <c r="C80" s="540" t="s">
        <v>1972</v>
      </c>
      <c r="D80" s="540" t="s">
        <v>1973</v>
      </c>
      <c r="E80" s="541">
        <v>4536</v>
      </c>
      <c r="F80" s="542">
        <f t="shared" si="5"/>
        <v>1519959</v>
      </c>
      <c r="G80" s="543">
        <f t="shared" si="3"/>
        <v>0.8084759285756078</v>
      </c>
    </row>
    <row r="81" spans="1:7" ht="11.25">
      <c r="A81" s="540">
        <f t="shared" si="4"/>
        <v>80</v>
      </c>
      <c r="B81" s="540" t="s">
        <v>1974</v>
      </c>
      <c r="C81" s="540" t="s">
        <v>1975</v>
      </c>
      <c r="D81" s="540" t="s">
        <v>1976</v>
      </c>
      <c r="E81" s="541">
        <v>4395</v>
      </c>
      <c r="F81" s="542">
        <f t="shared" si="5"/>
        <v>1524354</v>
      </c>
      <c r="G81" s="543">
        <f t="shared" si="3"/>
        <v>0.810813657228874</v>
      </c>
    </row>
    <row r="82" spans="1:7" ht="11.25">
      <c r="A82" s="540">
        <f t="shared" si="4"/>
        <v>81</v>
      </c>
      <c r="B82" s="540" t="s">
        <v>1977</v>
      </c>
      <c r="C82" s="540" t="s">
        <v>1978</v>
      </c>
      <c r="D82" s="540" t="s">
        <v>1979</v>
      </c>
      <c r="E82" s="541">
        <v>4360</v>
      </c>
      <c r="F82" s="542">
        <f t="shared" si="5"/>
        <v>1528714</v>
      </c>
      <c r="G82" s="543">
        <f t="shared" si="3"/>
        <v>0.813132769157939</v>
      </c>
    </row>
    <row r="83" spans="1:7" ht="11.25">
      <c r="A83" s="540">
        <f t="shared" si="4"/>
        <v>82</v>
      </c>
      <c r="B83" s="540" t="s">
        <v>1980</v>
      </c>
      <c r="C83" s="540" t="s">
        <v>1981</v>
      </c>
      <c r="D83" s="540" t="s">
        <v>328</v>
      </c>
      <c r="E83" s="541">
        <v>4280</v>
      </c>
      <c r="F83" s="542">
        <f t="shared" si="5"/>
        <v>1532994</v>
      </c>
      <c r="G83" s="543">
        <f t="shared" si="3"/>
        <v>0.8154093285745441</v>
      </c>
    </row>
    <row r="84" spans="1:7" ht="11.25">
      <c r="A84" s="540">
        <f t="shared" si="4"/>
        <v>83</v>
      </c>
      <c r="B84" s="540" t="s">
        <v>1982</v>
      </c>
      <c r="C84" s="540" t="s">
        <v>1983</v>
      </c>
      <c r="D84" s="540" t="s">
        <v>1984</v>
      </c>
      <c r="E84" s="541">
        <v>4130</v>
      </c>
      <c r="F84" s="542">
        <f t="shared" si="5"/>
        <v>1537124</v>
      </c>
      <c r="G84" s="543">
        <f t="shared" si="3"/>
        <v>0.8176061020302867</v>
      </c>
    </row>
    <row r="85" spans="1:7" ht="11.25">
      <c r="A85" s="540">
        <f t="shared" si="4"/>
        <v>84</v>
      </c>
      <c r="B85" s="540" t="s">
        <v>1985</v>
      </c>
      <c r="C85" s="540" t="s">
        <v>1986</v>
      </c>
      <c r="D85" s="540" t="s">
        <v>1987</v>
      </c>
      <c r="E85" s="541">
        <v>4103</v>
      </c>
      <c r="F85" s="542">
        <f t="shared" si="5"/>
        <v>1541227</v>
      </c>
      <c r="G85" s="543">
        <f t="shared" si="3"/>
        <v>0.8197885140130743</v>
      </c>
    </row>
    <row r="86" spans="1:7" ht="11.25">
      <c r="A86" s="540">
        <f t="shared" si="4"/>
        <v>85</v>
      </c>
      <c r="B86" s="540" t="s">
        <v>1988</v>
      </c>
      <c r="C86" s="540" t="s">
        <v>1989</v>
      </c>
      <c r="D86" s="540" t="s">
        <v>1990</v>
      </c>
      <c r="E86" s="541">
        <v>3956</v>
      </c>
      <c r="F86" s="542">
        <f t="shared" si="5"/>
        <v>1545183</v>
      </c>
      <c r="G86" s="543">
        <f t="shared" si="3"/>
        <v>0.8218927357542167</v>
      </c>
    </row>
    <row r="87" spans="1:7" ht="11.25">
      <c r="A87" s="540">
        <f t="shared" si="4"/>
        <v>86</v>
      </c>
      <c r="B87" s="540" t="s">
        <v>1991</v>
      </c>
      <c r="C87" s="540" t="s">
        <v>1992</v>
      </c>
      <c r="D87" s="540" t="s">
        <v>1993</v>
      </c>
      <c r="E87" s="541">
        <v>3825</v>
      </c>
      <c r="F87" s="542">
        <f t="shared" si="5"/>
        <v>1549008</v>
      </c>
      <c r="G87" s="543">
        <f t="shared" si="3"/>
        <v>0.823927277756206</v>
      </c>
    </row>
    <row r="88" spans="1:7" ht="11.25">
      <c r="A88" s="540">
        <f t="shared" si="4"/>
        <v>87</v>
      </c>
      <c r="B88" s="540" t="s">
        <v>1994</v>
      </c>
      <c r="C88" s="540" t="s">
        <v>1995</v>
      </c>
      <c r="D88" s="540" t="s">
        <v>1996</v>
      </c>
      <c r="E88" s="541">
        <v>3810</v>
      </c>
      <c r="F88" s="542">
        <f t="shared" si="5"/>
        <v>1552818</v>
      </c>
      <c r="G88" s="543">
        <f t="shared" si="3"/>
        <v>0.8259538411621091</v>
      </c>
    </row>
    <row r="89" spans="1:7" ht="11.25">
      <c r="A89" s="540">
        <f t="shared" si="4"/>
        <v>88</v>
      </c>
      <c r="B89" s="540" t="s">
        <v>1997</v>
      </c>
      <c r="C89" s="540" t="s">
        <v>1998</v>
      </c>
      <c r="D89" s="540" t="s">
        <v>1999</v>
      </c>
      <c r="E89" s="541">
        <v>3780</v>
      </c>
      <c r="F89" s="542">
        <f t="shared" si="5"/>
        <v>1556598</v>
      </c>
      <c r="G89" s="543">
        <f t="shared" si="3"/>
        <v>0.8279644473758397</v>
      </c>
    </row>
    <row r="90" spans="1:7" ht="11.25">
      <c r="A90" s="540">
        <f t="shared" si="4"/>
        <v>89</v>
      </c>
      <c r="B90" s="540" t="s">
        <v>2000</v>
      </c>
      <c r="C90" s="540" t="s">
        <v>2001</v>
      </c>
      <c r="D90" s="540" t="s">
        <v>2002</v>
      </c>
      <c r="E90" s="541">
        <v>3726</v>
      </c>
      <c r="F90" s="542">
        <f t="shared" si="5"/>
        <v>1560324</v>
      </c>
      <c r="G90" s="543">
        <f t="shared" si="3"/>
        <v>0.82994633064366</v>
      </c>
    </row>
    <row r="91" spans="1:7" ht="11.25">
      <c r="A91" s="540">
        <f t="shared" si="4"/>
        <v>90</v>
      </c>
      <c r="B91" s="540" t="s">
        <v>2003</v>
      </c>
      <c r="C91" s="540" t="s">
        <v>2004</v>
      </c>
      <c r="D91" s="540" t="s">
        <v>2005</v>
      </c>
      <c r="E91" s="541">
        <v>3720</v>
      </c>
      <c r="F91" s="542">
        <f t="shared" si="5"/>
        <v>1564044</v>
      </c>
      <c r="G91" s="543">
        <f t="shared" si="3"/>
        <v>0.8319250224730457</v>
      </c>
    </row>
    <row r="92" spans="1:7" ht="11.25">
      <c r="A92" s="540">
        <f t="shared" si="4"/>
        <v>91</v>
      </c>
      <c r="B92" s="540" t="s">
        <v>4010</v>
      </c>
      <c r="C92" s="540" t="s">
        <v>4011</v>
      </c>
      <c r="D92" s="540" t="s">
        <v>4012</v>
      </c>
      <c r="E92" s="541">
        <v>3661</v>
      </c>
      <c r="F92" s="542">
        <f t="shared" si="5"/>
        <v>1567705</v>
      </c>
      <c r="G92" s="543">
        <f t="shared" si="3"/>
        <v>0.8338723318244922</v>
      </c>
    </row>
    <row r="93" spans="1:7" ht="11.25">
      <c r="A93" s="540">
        <f t="shared" si="4"/>
        <v>92</v>
      </c>
      <c r="B93" s="540" t="s">
        <v>4013</v>
      </c>
      <c r="C93" s="540" t="s">
        <v>4014</v>
      </c>
      <c r="D93" s="540" t="s">
        <v>4015</v>
      </c>
      <c r="E93" s="541">
        <v>3638</v>
      </c>
      <c r="F93" s="542">
        <f t="shared" si="5"/>
        <v>1571343</v>
      </c>
      <c r="G93" s="543">
        <f t="shared" si="3"/>
        <v>0.8358074073286065</v>
      </c>
    </row>
    <row r="94" spans="1:7" ht="11.25">
      <c r="A94" s="540">
        <f t="shared" si="4"/>
        <v>93</v>
      </c>
      <c r="B94" s="540" t="s">
        <v>4016</v>
      </c>
      <c r="C94" s="540" t="s">
        <v>4017</v>
      </c>
      <c r="D94" s="540" t="s">
        <v>4018</v>
      </c>
      <c r="E94" s="541">
        <v>3544</v>
      </c>
      <c r="F94" s="542">
        <f t="shared" si="5"/>
        <v>1574887</v>
      </c>
      <c r="G94" s="543">
        <f t="shared" si="3"/>
        <v>0.8376924836305804</v>
      </c>
    </row>
    <row r="95" spans="1:7" ht="11.25">
      <c r="A95" s="540">
        <f t="shared" si="4"/>
        <v>94</v>
      </c>
      <c r="B95" s="540" t="s">
        <v>4019</v>
      </c>
      <c r="C95" s="540" t="s">
        <v>4020</v>
      </c>
      <c r="D95" s="540" t="s">
        <v>4021</v>
      </c>
      <c r="E95" s="541">
        <v>3475</v>
      </c>
      <c r="F95" s="542">
        <f t="shared" si="5"/>
        <v>1578362</v>
      </c>
      <c r="G95" s="543">
        <f t="shared" si="3"/>
        <v>0.8395408583905576</v>
      </c>
    </row>
    <row r="96" spans="1:7" ht="11.25">
      <c r="A96" s="540">
        <f t="shared" si="4"/>
        <v>95</v>
      </c>
      <c r="B96" s="540" t="s">
        <v>4022</v>
      </c>
      <c r="C96" s="540" t="s">
        <v>4023</v>
      </c>
      <c r="D96" s="540" t="s">
        <v>4024</v>
      </c>
      <c r="E96" s="541">
        <v>3430</v>
      </c>
      <c r="F96" s="542">
        <f t="shared" si="5"/>
        <v>1581792</v>
      </c>
      <c r="G96" s="543">
        <f t="shared" si="3"/>
        <v>0.8413652973622762</v>
      </c>
    </row>
    <row r="97" spans="1:7" ht="11.25">
      <c r="A97" s="540">
        <f t="shared" si="4"/>
        <v>96</v>
      </c>
      <c r="B97" s="540" t="s">
        <v>4025</v>
      </c>
      <c r="C97" s="540" t="s">
        <v>4026</v>
      </c>
      <c r="D97" s="540" t="s">
        <v>4027</v>
      </c>
      <c r="E97" s="541">
        <v>3360</v>
      </c>
      <c r="F97" s="542">
        <f t="shared" si="5"/>
        <v>1585152</v>
      </c>
      <c r="G97" s="543">
        <f t="shared" si="3"/>
        <v>0.8431525028855923</v>
      </c>
    </row>
    <row r="98" spans="1:7" ht="11.25">
      <c r="A98" s="540">
        <f t="shared" si="4"/>
        <v>97</v>
      </c>
      <c r="B98" s="540" t="s">
        <v>4028</v>
      </c>
      <c r="C98" s="540" t="s">
        <v>4029</v>
      </c>
      <c r="D98" s="540" t="s">
        <v>4030</v>
      </c>
      <c r="E98" s="541">
        <v>3240</v>
      </c>
      <c r="F98" s="542">
        <f t="shared" si="5"/>
        <v>1588392</v>
      </c>
      <c r="G98" s="543">
        <f t="shared" si="3"/>
        <v>0.8448758796402185</v>
      </c>
    </row>
    <row r="99" spans="1:7" ht="11.25">
      <c r="A99" s="540">
        <f t="shared" si="4"/>
        <v>98</v>
      </c>
      <c r="B99" s="540" t="s">
        <v>4031</v>
      </c>
      <c r="C99" s="540" t="s">
        <v>4032</v>
      </c>
      <c r="D99" s="540" t="s">
        <v>4033</v>
      </c>
      <c r="E99" s="541">
        <v>3044</v>
      </c>
      <c r="F99" s="542">
        <f t="shared" si="5"/>
        <v>1591436</v>
      </c>
      <c r="G99" s="543">
        <f t="shared" si="3"/>
        <v>0.846495002739318</v>
      </c>
    </row>
    <row r="100" spans="1:7" ht="11.25">
      <c r="A100" s="540">
        <f t="shared" si="4"/>
        <v>99</v>
      </c>
      <c r="B100" s="540" t="s">
        <v>4034</v>
      </c>
      <c r="C100" s="540" t="s">
        <v>4035</v>
      </c>
      <c r="D100" s="540" t="s">
        <v>4036</v>
      </c>
      <c r="E100" s="541">
        <v>2990</v>
      </c>
      <c r="F100" s="542">
        <f t="shared" si="5"/>
        <v>1594426</v>
      </c>
      <c r="G100" s="543">
        <f t="shared" si="3"/>
        <v>0.848085402892507</v>
      </c>
    </row>
    <row r="101" spans="1:7" ht="11.25">
      <c r="A101" s="540">
        <f t="shared" si="4"/>
        <v>100</v>
      </c>
      <c r="B101" s="540" t="s">
        <v>4037</v>
      </c>
      <c r="C101" s="540" t="s">
        <v>4038</v>
      </c>
      <c r="D101" s="540" t="s">
        <v>4039</v>
      </c>
      <c r="E101" s="541">
        <v>2984</v>
      </c>
      <c r="F101" s="542">
        <f t="shared" si="5"/>
        <v>1597410</v>
      </c>
      <c r="G101" s="543">
        <f t="shared" si="3"/>
        <v>0.8496726116072616</v>
      </c>
    </row>
    <row r="102" spans="1:7" ht="11.25">
      <c r="A102" s="540">
        <f t="shared" si="4"/>
        <v>101</v>
      </c>
      <c r="B102" s="540" t="s">
        <v>4040</v>
      </c>
      <c r="C102" s="540" t="s">
        <v>4041</v>
      </c>
      <c r="D102" s="540" t="s">
        <v>4042</v>
      </c>
      <c r="E102" s="541">
        <v>2980</v>
      </c>
      <c r="F102" s="542">
        <f t="shared" si="5"/>
        <v>1600390</v>
      </c>
      <c r="G102" s="543">
        <f t="shared" si="3"/>
        <v>0.8512576926963932</v>
      </c>
    </row>
    <row r="103" spans="1:7" ht="11.25">
      <c r="A103" s="540">
        <f t="shared" si="4"/>
        <v>102</v>
      </c>
      <c r="B103" s="540" t="s">
        <v>4043</v>
      </c>
      <c r="C103" s="540" t="s">
        <v>4044</v>
      </c>
      <c r="D103" s="540" t="s">
        <v>4045</v>
      </c>
      <c r="E103" s="541">
        <v>2970</v>
      </c>
      <c r="F103" s="542">
        <f t="shared" si="5"/>
        <v>1603360</v>
      </c>
      <c r="G103" s="543">
        <f t="shared" si="3"/>
        <v>0.8528374547214672</v>
      </c>
    </row>
    <row r="104" spans="1:7" ht="11.25">
      <c r="A104" s="540">
        <f t="shared" si="4"/>
        <v>103</v>
      </c>
      <c r="B104" s="540" t="s">
        <v>4046</v>
      </c>
      <c r="C104" s="540" t="s">
        <v>4047</v>
      </c>
      <c r="D104" s="540" t="s">
        <v>4048</v>
      </c>
      <c r="E104" s="541">
        <v>2940</v>
      </c>
      <c r="F104" s="542">
        <f t="shared" si="5"/>
        <v>1606300</v>
      </c>
      <c r="G104" s="543">
        <f t="shared" si="3"/>
        <v>0.8544012595543689</v>
      </c>
    </row>
    <row r="105" spans="1:7" ht="11.25">
      <c r="A105" s="540">
        <f t="shared" si="4"/>
        <v>104</v>
      </c>
      <c r="B105" s="540" t="s">
        <v>4049</v>
      </c>
      <c r="C105" s="540" t="s">
        <v>4050</v>
      </c>
      <c r="D105" s="540" t="s">
        <v>328</v>
      </c>
      <c r="E105" s="541">
        <v>2920</v>
      </c>
      <c r="F105" s="542">
        <f t="shared" si="5"/>
        <v>1609220</v>
      </c>
      <c r="G105" s="543">
        <f t="shared" si="3"/>
        <v>0.8559544262591554</v>
      </c>
    </row>
    <row r="106" spans="1:7" ht="11.25">
      <c r="A106" s="540">
        <f t="shared" si="4"/>
        <v>105</v>
      </c>
      <c r="B106" s="540" t="s">
        <v>4051</v>
      </c>
      <c r="C106" s="540" t="s">
        <v>4052</v>
      </c>
      <c r="D106" s="540" t="s">
        <v>4053</v>
      </c>
      <c r="E106" s="541">
        <v>2870</v>
      </c>
      <c r="F106" s="542">
        <f t="shared" si="5"/>
        <v>1612090</v>
      </c>
      <c r="G106" s="543">
        <f t="shared" si="3"/>
        <v>0.8574809976436546</v>
      </c>
    </row>
    <row r="107" spans="1:7" ht="11.25">
      <c r="A107" s="540">
        <f t="shared" si="4"/>
        <v>106</v>
      </c>
      <c r="B107" s="540" t="s">
        <v>4054</v>
      </c>
      <c r="C107" s="540" t="s">
        <v>4055</v>
      </c>
      <c r="D107" s="540" t="s">
        <v>4056</v>
      </c>
      <c r="E107" s="541">
        <v>2860</v>
      </c>
      <c r="F107" s="542">
        <f t="shared" si="5"/>
        <v>1614950</v>
      </c>
      <c r="G107" s="543">
        <f t="shared" si="3"/>
        <v>0.8590022499640964</v>
      </c>
    </row>
    <row r="108" spans="1:7" ht="11.25">
      <c r="A108" s="540">
        <f t="shared" si="4"/>
        <v>107</v>
      </c>
      <c r="B108" s="540" t="s">
        <v>4057</v>
      </c>
      <c r="C108" s="540" t="s">
        <v>4058</v>
      </c>
      <c r="D108" s="540" t="s">
        <v>4059</v>
      </c>
      <c r="E108" s="541">
        <v>2810</v>
      </c>
      <c r="F108" s="542">
        <f t="shared" si="5"/>
        <v>1617760</v>
      </c>
      <c r="G108" s="543">
        <f t="shared" si="3"/>
        <v>0.8604969069642505</v>
      </c>
    </row>
    <row r="109" spans="1:7" ht="11.25">
      <c r="A109" s="540">
        <f t="shared" si="4"/>
        <v>108</v>
      </c>
      <c r="B109" s="540" t="s">
        <v>4060</v>
      </c>
      <c r="C109" s="540" t="s">
        <v>4061</v>
      </c>
      <c r="D109" s="540" t="s">
        <v>4062</v>
      </c>
      <c r="E109" s="541">
        <v>2775</v>
      </c>
      <c r="F109" s="542">
        <f t="shared" si="5"/>
        <v>1620535</v>
      </c>
      <c r="G109" s="543">
        <f t="shared" si="3"/>
        <v>0.8619729472402036</v>
      </c>
    </row>
    <row r="110" spans="1:7" ht="11.25">
      <c r="A110" s="540">
        <f t="shared" si="4"/>
        <v>109</v>
      </c>
      <c r="B110" s="540" t="s">
        <v>4063</v>
      </c>
      <c r="C110" s="540" t="s">
        <v>4064</v>
      </c>
      <c r="D110" s="540" t="s">
        <v>4065</v>
      </c>
      <c r="E110" s="541">
        <v>2730</v>
      </c>
      <c r="F110" s="542">
        <f t="shared" si="5"/>
        <v>1623265</v>
      </c>
      <c r="G110" s="543">
        <f t="shared" si="3"/>
        <v>0.863425051727898</v>
      </c>
    </row>
    <row r="111" spans="1:7" ht="11.25">
      <c r="A111" s="540">
        <f t="shared" si="4"/>
        <v>110</v>
      </c>
      <c r="B111" s="540" t="s">
        <v>4066</v>
      </c>
      <c r="C111" s="540" t="s">
        <v>4067</v>
      </c>
      <c r="D111" s="540" t="s">
        <v>4068</v>
      </c>
      <c r="E111" s="541">
        <v>2703</v>
      </c>
      <c r="F111" s="542">
        <f t="shared" si="5"/>
        <v>1625968</v>
      </c>
      <c r="G111" s="543">
        <f t="shared" si="3"/>
        <v>0.864862794742637</v>
      </c>
    </row>
    <row r="112" spans="1:7" ht="11.25">
      <c r="A112" s="540">
        <f t="shared" si="4"/>
        <v>111</v>
      </c>
      <c r="B112" s="540" t="s">
        <v>4069</v>
      </c>
      <c r="C112" s="540" t="s">
        <v>4070</v>
      </c>
      <c r="D112" s="540" t="s">
        <v>4071</v>
      </c>
      <c r="E112" s="541">
        <v>2630</v>
      </c>
      <c r="F112" s="542">
        <f t="shared" si="5"/>
        <v>1628598</v>
      </c>
      <c r="G112" s="543">
        <f t="shared" si="3"/>
        <v>0.8662617085897566</v>
      </c>
    </row>
    <row r="113" spans="1:7" ht="11.25">
      <c r="A113" s="540">
        <f t="shared" si="4"/>
        <v>112</v>
      </c>
      <c r="B113" s="540" t="s">
        <v>4072</v>
      </c>
      <c r="C113" s="540" t="s">
        <v>4073</v>
      </c>
      <c r="D113" s="540" t="s">
        <v>4074</v>
      </c>
      <c r="E113" s="541">
        <v>2620</v>
      </c>
      <c r="F113" s="542">
        <f t="shared" si="5"/>
        <v>1631218</v>
      </c>
      <c r="G113" s="543">
        <f t="shared" si="3"/>
        <v>0.8676553033728185</v>
      </c>
    </row>
    <row r="114" spans="1:7" ht="11.25">
      <c r="A114" s="540">
        <f t="shared" si="4"/>
        <v>113</v>
      </c>
      <c r="B114" s="540" t="s">
        <v>4075</v>
      </c>
      <c r="C114" s="540" t="s">
        <v>4076</v>
      </c>
      <c r="D114" s="540" t="s">
        <v>4077</v>
      </c>
      <c r="E114" s="541">
        <v>2611</v>
      </c>
      <c r="F114" s="542">
        <f t="shared" si="5"/>
        <v>1633829</v>
      </c>
      <c r="G114" s="543">
        <f t="shared" si="3"/>
        <v>0.8690441109982288</v>
      </c>
    </row>
    <row r="115" spans="1:7" ht="11.25">
      <c r="A115" s="540">
        <f t="shared" si="4"/>
        <v>114</v>
      </c>
      <c r="B115" s="540" t="s">
        <v>4078</v>
      </c>
      <c r="C115" s="540" t="s">
        <v>4079</v>
      </c>
      <c r="D115" s="540" t="s">
        <v>4080</v>
      </c>
      <c r="E115" s="541">
        <v>2600</v>
      </c>
      <c r="F115" s="542">
        <f t="shared" si="5"/>
        <v>1636429</v>
      </c>
      <c r="G115" s="543">
        <f t="shared" si="3"/>
        <v>0.8704270676531758</v>
      </c>
    </row>
    <row r="116" spans="1:7" ht="11.25">
      <c r="A116" s="540">
        <f t="shared" si="4"/>
        <v>115</v>
      </c>
      <c r="B116" s="540" t="s">
        <v>4081</v>
      </c>
      <c r="C116" s="540" t="s">
        <v>4082</v>
      </c>
      <c r="D116" s="540" t="s">
        <v>4083</v>
      </c>
      <c r="E116" s="541">
        <v>2590</v>
      </c>
      <c r="F116" s="542">
        <f t="shared" si="5"/>
        <v>1639019</v>
      </c>
      <c r="G116" s="543">
        <f t="shared" si="3"/>
        <v>0.8718047052440653</v>
      </c>
    </row>
    <row r="117" spans="1:7" ht="11.25">
      <c r="A117" s="540">
        <f t="shared" si="4"/>
        <v>116</v>
      </c>
      <c r="B117" s="540" t="s">
        <v>4084</v>
      </c>
      <c r="C117" s="540" t="s">
        <v>4085</v>
      </c>
      <c r="D117" s="540" t="s">
        <v>4086</v>
      </c>
      <c r="E117" s="541">
        <v>2590</v>
      </c>
      <c r="F117" s="542">
        <f t="shared" si="5"/>
        <v>1641609</v>
      </c>
      <c r="G117" s="543">
        <f t="shared" si="3"/>
        <v>0.8731823428349548</v>
      </c>
    </row>
    <row r="118" spans="1:7" ht="11.25">
      <c r="A118" s="540">
        <f t="shared" si="4"/>
        <v>117</v>
      </c>
      <c r="B118" s="540" t="s">
        <v>4087</v>
      </c>
      <c r="C118" s="540" t="s">
        <v>4088</v>
      </c>
      <c r="D118" s="540" t="s">
        <v>4089</v>
      </c>
      <c r="E118" s="541">
        <v>2550</v>
      </c>
      <c r="F118" s="542">
        <f t="shared" si="5"/>
        <v>1644159</v>
      </c>
      <c r="G118" s="543">
        <f t="shared" si="3"/>
        <v>0.8745387041696143</v>
      </c>
    </row>
    <row r="119" spans="1:7" ht="11.25">
      <c r="A119" s="540">
        <f t="shared" si="4"/>
        <v>118</v>
      </c>
      <c r="B119" s="540" t="s">
        <v>4090</v>
      </c>
      <c r="C119" s="540" t="s">
        <v>4091</v>
      </c>
      <c r="D119" s="540" t="s">
        <v>4092</v>
      </c>
      <c r="E119" s="541">
        <v>2510</v>
      </c>
      <c r="F119" s="542">
        <f t="shared" si="5"/>
        <v>1646669</v>
      </c>
      <c r="G119" s="543">
        <f t="shared" si="3"/>
        <v>0.8758737892480439</v>
      </c>
    </row>
    <row r="120" spans="1:7" ht="11.25">
      <c r="A120" s="540">
        <f t="shared" si="4"/>
        <v>119</v>
      </c>
      <c r="B120" s="540" t="s">
        <v>4093</v>
      </c>
      <c r="C120" s="540" t="s">
        <v>4094</v>
      </c>
      <c r="D120" s="540" t="s">
        <v>4095</v>
      </c>
      <c r="E120" s="541">
        <v>2500</v>
      </c>
      <c r="F120" s="542">
        <f t="shared" si="5"/>
        <v>1649169</v>
      </c>
      <c r="G120" s="543">
        <f t="shared" si="3"/>
        <v>0.877203555262416</v>
      </c>
    </row>
    <row r="121" spans="1:7" ht="11.25">
      <c r="A121" s="540">
        <f t="shared" si="4"/>
        <v>120</v>
      </c>
      <c r="B121" s="540" t="s">
        <v>4096</v>
      </c>
      <c r="C121" s="540" t="s">
        <v>4097</v>
      </c>
      <c r="D121" s="540" t="s">
        <v>4098</v>
      </c>
      <c r="E121" s="541">
        <v>2500</v>
      </c>
      <c r="F121" s="542">
        <f t="shared" si="5"/>
        <v>1651669</v>
      </c>
      <c r="G121" s="543">
        <f t="shared" si="3"/>
        <v>0.8785333212767882</v>
      </c>
    </row>
    <row r="122" spans="1:7" ht="11.25">
      <c r="A122" s="540">
        <f t="shared" si="4"/>
        <v>121</v>
      </c>
      <c r="B122" s="540" t="s">
        <v>4099</v>
      </c>
      <c r="C122" s="540" t="s">
        <v>4100</v>
      </c>
      <c r="D122" s="540" t="s">
        <v>4101</v>
      </c>
      <c r="E122" s="541">
        <v>2492</v>
      </c>
      <c r="F122" s="542">
        <f t="shared" si="5"/>
        <v>1654161</v>
      </c>
      <c r="G122" s="543">
        <f t="shared" si="3"/>
        <v>0.8798588320399142</v>
      </c>
    </row>
    <row r="123" spans="1:7" ht="11.25">
      <c r="A123" s="540">
        <f t="shared" si="4"/>
        <v>122</v>
      </c>
      <c r="B123" s="540" t="s">
        <v>4102</v>
      </c>
      <c r="C123" s="540" t="s">
        <v>4103</v>
      </c>
      <c r="D123" s="540" t="s">
        <v>4104</v>
      </c>
      <c r="E123" s="541">
        <v>2460</v>
      </c>
      <c r="F123" s="542">
        <f t="shared" si="5"/>
        <v>1656621</v>
      </c>
      <c r="G123" s="543">
        <f t="shared" si="3"/>
        <v>0.8811673217980565</v>
      </c>
    </row>
    <row r="124" spans="1:7" ht="11.25">
      <c r="A124" s="540">
        <f t="shared" si="4"/>
        <v>123</v>
      </c>
      <c r="B124" s="540" t="s">
        <v>4105</v>
      </c>
      <c r="C124" s="540" t="s">
        <v>4106</v>
      </c>
      <c r="D124" s="540" t="s">
        <v>4107</v>
      </c>
      <c r="E124" s="541">
        <v>2430</v>
      </c>
      <c r="F124" s="542">
        <f t="shared" si="5"/>
        <v>1659051</v>
      </c>
      <c r="G124" s="543">
        <f t="shared" si="3"/>
        <v>0.8824598543640261</v>
      </c>
    </row>
    <row r="125" spans="1:7" ht="11.25">
      <c r="A125" s="540">
        <f t="shared" si="4"/>
        <v>124</v>
      </c>
      <c r="B125" s="540" t="s">
        <v>4108</v>
      </c>
      <c r="C125" s="540" t="s">
        <v>4109</v>
      </c>
      <c r="D125" s="540" t="s">
        <v>4110</v>
      </c>
      <c r="E125" s="541">
        <v>2400</v>
      </c>
      <c r="F125" s="542">
        <f t="shared" si="5"/>
        <v>1661451</v>
      </c>
      <c r="G125" s="543">
        <f t="shared" si="3"/>
        <v>0.8837364297378233</v>
      </c>
    </row>
    <row r="126" spans="1:7" ht="11.25">
      <c r="A126" s="540">
        <f t="shared" si="4"/>
        <v>125</v>
      </c>
      <c r="B126" s="540" t="s">
        <v>4111</v>
      </c>
      <c r="C126" s="540" t="s">
        <v>4112</v>
      </c>
      <c r="D126" s="540" t="s">
        <v>4113</v>
      </c>
      <c r="E126" s="541">
        <v>2385</v>
      </c>
      <c r="F126" s="542">
        <f t="shared" si="5"/>
        <v>1663836</v>
      </c>
      <c r="G126" s="543">
        <f t="shared" si="3"/>
        <v>0.8850050265155344</v>
      </c>
    </row>
    <row r="127" spans="1:7" ht="11.25">
      <c r="A127" s="540">
        <f t="shared" si="4"/>
        <v>126</v>
      </c>
      <c r="B127" s="540" t="s">
        <v>4114</v>
      </c>
      <c r="C127" s="540" t="s">
        <v>4115</v>
      </c>
      <c r="D127" s="540" t="s">
        <v>4116</v>
      </c>
      <c r="E127" s="541">
        <v>2380</v>
      </c>
      <c r="F127" s="542">
        <f t="shared" si="5"/>
        <v>1666216</v>
      </c>
      <c r="G127" s="543">
        <f t="shared" si="3"/>
        <v>0.8862709637612166</v>
      </c>
    </row>
    <row r="128" spans="1:7" ht="11.25">
      <c r="A128" s="540">
        <f t="shared" si="4"/>
        <v>127</v>
      </c>
      <c r="B128" s="540" t="s">
        <v>4117</v>
      </c>
      <c r="C128" s="540" t="s">
        <v>4118</v>
      </c>
      <c r="D128" s="540" t="s">
        <v>4119</v>
      </c>
      <c r="E128" s="541">
        <v>2315</v>
      </c>
      <c r="F128" s="542">
        <f t="shared" si="5"/>
        <v>1668531</v>
      </c>
      <c r="G128" s="543">
        <f t="shared" si="3"/>
        <v>0.8875023270905251</v>
      </c>
    </row>
    <row r="129" spans="1:7" ht="11.25">
      <c r="A129" s="540">
        <f t="shared" si="4"/>
        <v>128</v>
      </c>
      <c r="B129" s="540" t="s">
        <v>4120</v>
      </c>
      <c r="C129" s="540" t="s">
        <v>4121</v>
      </c>
      <c r="D129" s="540" t="s">
        <v>4122</v>
      </c>
      <c r="E129" s="541">
        <v>2295</v>
      </c>
      <c r="F129" s="542">
        <f t="shared" si="5"/>
        <v>1670826</v>
      </c>
      <c r="G129" s="543">
        <f t="shared" si="3"/>
        <v>0.8887230522917188</v>
      </c>
    </row>
    <row r="130" spans="1:7" ht="11.25">
      <c r="A130" s="540">
        <f t="shared" si="4"/>
        <v>129</v>
      </c>
      <c r="B130" s="540" t="s">
        <v>4123</v>
      </c>
      <c r="C130" s="540" t="s">
        <v>4124</v>
      </c>
      <c r="D130" s="540" t="s">
        <v>4125</v>
      </c>
      <c r="E130" s="541">
        <v>2250</v>
      </c>
      <c r="F130" s="542">
        <f t="shared" si="5"/>
        <v>1673076</v>
      </c>
      <c r="G130" s="543">
        <f t="shared" si="3"/>
        <v>0.8899198417046537</v>
      </c>
    </row>
    <row r="131" spans="1:7" ht="11.25">
      <c r="A131" s="540">
        <f t="shared" si="4"/>
        <v>130</v>
      </c>
      <c r="B131" s="540" t="s">
        <v>4126</v>
      </c>
      <c r="C131" s="540" t="s">
        <v>4127</v>
      </c>
      <c r="D131" s="540" t="s">
        <v>4128</v>
      </c>
      <c r="E131" s="541">
        <v>2250</v>
      </c>
      <c r="F131" s="542">
        <f t="shared" si="5"/>
        <v>1675326</v>
      </c>
      <c r="G131" s="543">
        <f aca="true" t="shared" si="6" ref="G131:G194">F131/F$497</f>
        <v>0.8911166311175885</v>
      </c>
    </row>
    <row r="132" spans="1:7" ht="11.25">
      <c r="A132" s="540">
        <f aca="true" t="shared" si="7" ref="A132:A195">A131+1</f>
        <v>131</v>
      </c>
      <c r="B132" s="540" t="s">
        <v>4129</v>
      </c>
      <c r="C132" s="540" t="s">
        <v>4130</v>
      </c>
      <c r="D132" s="540" t="s">
        <v>4131</v>
      </c>
      <c r="E132" s="541">
        <v>2250</v>
      </c>
      <c r="F132" s="542">
        <f aca="true" t="shared" si="8" ref="F132:F195">E132+F131</f>
        <v>1677576</v>
      </c>
      <c r="G132" s="543">
        <f t="shared" si="6"/>
        <v>0.8923134205305234</v>
      </c>
    </row>
    <row r="133" spans="1:7" ht="11.25">
      <c r="A133" s="540">
        <f t="shared" si="7"/>
        <v>132</v>
      </c>
      <c r="B133" s="540" t="s">
        <v>4132</v>
      </c>
      <c r="C133" s="540" t="s">
        <v>4133</v>
      </c>
      <c r="D133" s="540" t="s">
        <v>4134</v>
      </c>
      <c r="E133" s="541">
        <v>2247</v>
      </c>
      <c r="F133" s="542">
        <f t="shared" si="8"/>
        <v>1679823</v>
      </c>
      <c r="G133" s="543">
        <f t="shared" si="6"/>
        <v>0.8935086142242411</v>
      </c>
    </row>
    <row r="134" spans="1:7" ht="11.25">
      <c r="A134" s="540">
        <f t="shared" si="7"/>
        <v>133</v>
      </c>
      <c r="B134" s="540" t="s">
        <v>4135</v>
      </c>
      <c r="C134" s="540" t="s">
        <v>4136</v>
      </c>
      <c r="D134" s="540" t="s">
        <v>4137</v>
      </c>
      <c r="E134" s="541">
        <v>2226</v>
      </c>
      <c r="F134" s="542">
        <f t="shared" si="8"/>
        <v>1682049</v>
      </c>
      <c r="G134" s="543">
        <f t="shared" si="6"/>
        <v>0.894692637883438</v>
      </c>
    </row>
    <row r="135" spans="1:7" ht="11.25">
      <c r="A135" s="540">
        <f t="shared" si="7"/>
        <v>134</v>
      </c>
      <c r="B135" s="540" t="s">
        <v>4138</v>
      </c>
      <c r="C135" s="540" t="s">
        <v>1398</v>
      </c>
      <c r="D135" s="540" t="s">
        <v>1399</v>
      </c>
      <c r="E135" s="541">
        <v>2224</v>
      </c>
      <c r="F135" s="542">
        <f t="shared" si="8"/>
        <v>1684273</v>
      </c>
      <c r="G135" s="543">
        <f t="shared" si="6"/>
        <v>0.8958755977298235</v>
      </c>
    </row>
    <row r="136" spans="1:7" ht="11.25">
      <c r="A136" s="540">
        <f t="shared" si="7"/>
        <v>135</v>
      </c>
      <c r="B136" s="540" t="s">
        <v>1400</v>
      </c>
      <c r="C136" s="540" t="s">
        <v>1401</v>
      </c>
      <c r="D136" s="540" t="s">
        <v>1402</v>
      </c>
      <c r="E136" s="541">
        <v>2220</v>
      </c>
      <c r="F136" s="542">
        <f t="shared" si="8"/>
        <v>1686493</v>
      </c>
      <c r="G136" s="543">
        <f t="shared" si="6"/>
        <v>0.8970564299505859</v>
      </c>
    </row>
    <row r="137" spans="1:7" ht="11.25">
      <c r="A137" s="540">
        <f t="shared" si="7"/>
        <v>136</v>
      </c>
      <c r="B137" s="540" t="s">
        <v>1403</v>
      </c>
      <c r="C137" s="540" t="s">
        <v>1404</v>
      </c>
      <c r="D137" s="540" t="s">
        <v>1405</v>
      </c>
      <c r="E137" s="541">
        <v>2200</v>
      </c>
      <c r="F137" s="542">
        <f t="shared" si="8"/>
        <v>1688693</v>
      </c>
      <c r="G137" s="543">
        <f t="shared" si="6"/>
        <v>0.8982266240432334</v>
      </c>
    </row>
    <row r="138" spans="1:7" ht="11.25">
      <c r="A138" s="540">
        <f t="shared" si="7"/>
        <v>137</v>
      </c>
      <c r="B138" s="540" t="s">
        <v>1406</v>
      </c>
      <c r="C138" s="540" t="s">
        <v>1407</v>
      </c>
      <c r="D138" s="540" t="s">
        <v>1408</v>
      </c>
      <c r="E138" s="541">
        <v>2190</v>
      </c>
      <c r="F138" s="542">
        <f t="shared" si="8"/>
        <v>1690883</v>
      </c>
      <c r="G138" s="543">
        <f t="shared" si="6"/>
        <v>0.8993914990718234</v>
      </c>
    </row>
    <row r="139" spans="1:7" ht="11.25">
      <c r="A139" s="540">
        <f t="shared" si="7"/>
        <v>138</v>
      </c>
      <c r="B139" s="540" t="s">
        <v>1409</v>
      </c>
      <c r="C139" s="540" t="s">
        <v>1410</v>
      </c>
      <c r="D139" s="540" t="s">
        <v>1411</v>
      </c>
      <c r="E139" s="541">
        <v>2150</v>
      </c>
      <c r="F139" s="542">
        <f t="shared" si="8"/>
        <v>1693033</v>
      </c>
      <c r="G139" s="543">
        <f t="shared" si="6"/>
        <v>0.9005350978441833</v>
      </c>
    </row>
    <row r="140" spans="1:7" ht="11.25">
      <c r="A140" s="540">
        <f t="shared" si="7"/>
        <v>139</v>
      </c>
      <c r="B140" s="540" t="s">
        <v>1412</v>
      </c>
      <c r="C140" s="540" t="s">
        <v>1413</v>
      </c>
      <c r="D140" s="540" t="s">
        <v>1414</v>
      </c>
      <c r="E140" s="541">
        <v>2090</v>
      </c>
      <c r="F140" s="542">
        <f t="shared" si="8"/>
        <v>1695123</v>
      </c>
      <c r="G140" s="543">
        <f t="shared" si="6"/>
        <v>0.9016467822321984</v>
      </c>
    </row>
    <row r="141" spans="1:7" ht="11.25">
      <c r="A141" s="540">
        <f t="shared" si="7"/>
        <v>140</v>
      </c>
      <c r="B141" s="540" t="s">
        <v>1415</v>
      </c>
      <c r="C141" s="540" t="s">
        <v>1416</v>
      </c>
      <c r="D141" s="540" t="s">
        <v>1417</v>
      </c>
      <c r="E141" s="541">
        <v>2087</v>
      </c>
      <c r="F141" s="542">
        <f t="shared" si="8"/>
        <v>1697210</v>
      </c>
      <c r="G141" s="543">
        <f t="shared" si="6"/>
        <v>0.9027568709009962</v>
      </c>
    </row>
    <row r="142" spans="1:7" ht="11.25">
      <c r="A142" s="540">
        <f t="shared" si="7"/>
        <v>141</v>
      </c>
      <c r="B142" s="540" t="s">
        <v>1418</v>
      </c>
      <c r="C142" s="540" t="s">
        <v>1419</v>
      </c>
      <c r="D142" s="540" t="s">
        <v>1420</v>
      </c>
      <c r="E142" s="541">
        <v>2075</v>
      </c>
      <c r="F142" s="542">
        <f t="shared" si="8"/>
        <v>1699285</v>
      </c>
      <c r="G142" s="543">
        <f t="shared" si="6"/>
        <v>0.9038605766929251</v>
      </c>
    </row>
    <row r="143" spans="1:7" ht="11.25">
      <c r="A143" s="540">
        <f t="shared" si="7"/>
        <v>142</v>
      </c>
      <c r="B143" s="540" t="s">
        <v>1421</v>
      </c>
      <c r="C143" s="540" t="s">
        <v>1422</v>
      </c>
      <c r="D143" s="540" t="s">
        <v>1423</v>
      </c>
      <c r="E143" s="541">
        <v>2040</v>
      </c>
      <c r="F143" s="542">
        <f t="shared" si="8"/>
        <v>1701325</v>
      </c>
      <c r="G143" s="543">
        <f t="shared" si="6"/>
        <v>0.9049456657606527</v>
      </c>
    </row>
    <row r="144" spans="1:7" ht="11.25">
      <c r="A144" s="540">
        <f t="shared" si="7"/>
        <v>143</v>
      </c>
      <c r="B144" s="540" t="s">
        <v>1424</v>
      </c>
      <c r="C144" s="540" t="s">
        <v>1425</v>
      </c>
      <c r="D144" s="540" t="s">
        <v>1426</v>
      </c>
      <c r="E144" s="541">
        <v>2028</v>
      </c>
      <c r="F144" s="542">
        <f t="shared" si="8"/>
        <v>1703353</v>
      </c>
      <c r="G144" s="543">
        <f t="shared" si="6"/>
        <v>0.9060243719515114</v>
      </c>
    </row>
    <row r="145" spans="1:7" ht="11.25">
      <c r="A145" s="540">
        <f t="shared" si="7"/>
        <v>144</v>
      </c>
      <c r="B145" s="540" t="s">
        <v>1427</v>
      </c>
      <c r="C145" s="540" t="s">
        <v>1428</v>
      </c>
      <c r="D145" s="540" t="s">
        <v>1429</v>
      </c>
      <c r="E145" s="541">
        <v>2020</v>
      </c>
      <c r="F145" s="542">
        <f t="shared" si="8"/>
        <v>1705373</v>
      </c>
      <c r="G145" s="543">
        <f t="shared" si="6"/>
        <v>0.9070988228911241</v>
      </c>
    </row>
    <row r="146" spans="1:7" ht="11.25">
      <c r="A146" s="540">
        <f t="shared" si="7"/>
        <v>145</v>
      </c>
      <c r="B146" s="540" t="s">
        <v>1430</v>
      </c>
      <c r="C146" s="540" t="s">
        <v>1431</v>
      </c>
      <c r="D146" s="540" t="s">
        <v>1432</v>
      </c>
      <c r="E146" s="541">
        <v>1990</v>
      </c>
      <c r="F146" s="542">
        <f t="shared" si="8"/>
        <v>1707363</v>
      </c>
      <c r="G146" s="543">
        <f t="shared" si="6"/>
        <v>0.9081573166385642</v>
      </c>
    </row>
    <row r="147" spans="1:7" ht="11.25">
      <c r="A147" s="540">
        <f t="shared" si="7"/>
        <v>146</v>
      </c>
      <c r="B147" s="540" t="s">
        <v>1433</v>
      </c>
      <c r="C147" s="540" t="s">
        <v>1434</v>
      </c>
      <c r="D147" s="540" t="s">
        <v>1435</v>
      </c>
      <c r="E147" s="541">
        <v>1965</v>
      </c>
      <c r="F147" s="542">
        <f t="shared" si="8"/>
        <v>1709328</v>
      </c>
      <c r="G147" s="543">
        <f t="shared" si="6"/>
        <v>0.9092025127258607</v>
      </c>
    </row>
    <row r="148" spans="1:7" ht="11.25">
      <c r="A148" s="540">
        <f t="shared" si="7"/>
        <v>147</v>
      </c>
      <c r="B148" s="540" t="s">
        <v>1436</v>
      </c>
      <c r="C148" s="540" t="s">
        <v>1437</v>
      </c>
      <c r="D148" s="540" t="s">
        <v>1438</v>
      </c>
      <c r="E148" s="541">
        <v>1950</v>
      </c>
      <c r="F148" s="542">
        <f t="shared" si="8"/>
        <v>1711278</v>
      </c>
      <c r="G148" s="543">
        <f t="shared" si="6"/>
        <v>0.910239730217071</v>
      </c>
    </row>
    <row r="149" spans="1:7" ht="11.25">
      <c r="A149" s="540">
        <f t="shared" si="7"/>
        <v>148</v>
      </c>
      <c r="B149" s="540" t="s">
        <v>1439</v>
      </c>
      <c r="C149" s="540" t="s">
        <v>1440</v>
      </c>
      <c r="D149" s="540" t="s">
        <v>1441</v>
      </c>
      <c r="E149" s="541">
        <v>1945</v>
      </c>
      <c r="F149" s="542">
        <f t="shared" si="8"/>
        <v>1713223</v>
      </c>
      <c r="G149" s="543">
        <f t="shared" si="6"/>
        <v>0.9112742881762526</v>
      </c>
    </row>
    <row r="150" spans="1:7" ht="11.25">
      <c r="A150" s="540">
        <f t="shared" si="7"/>
        <v>149</v>
      </c>
      <c r="B150" s="540" t="s">
        <v>1442</v>
      </c>
      <c r="C150" s="540" t="s">
        <v>1443</v>
      </c>
      <c r="D150" s="540" t="s">
        <v>1444</v>
      </c>
      <c r="E150" s="541">
        <v>1900</v>
      </c>
      <c r="F150" s="542">
        <f t="shared" si="8"/>
        <v>1715123</v>
      </c>
      <c r="G150" s="543">
        <f t="shared" si="6"/>
        <v>0.9122849103471753</v>
      </c>
    </row>
    <row r="151" spans="1:7" ht="11.25">
      <c r="A151" s="540">
        <f t="shared" si="7"/>
        <v>150</v>
      </c>
      <c r="B151" s="540" t="s">
        <v>1445</v>
      </c>
      <c r="C151" s="540" t="s">
        <v>1446</v>
      </c>
      <c r="D151" s="540" t="s">
        <v>1447</v>
      </c>
      <c r="E151" s="541">
        <v>1898</v>
      </c>
      <c r="F151" s="542">
        <f t="shared" si="8"/>
        <v>1717021</v>
      </c>
      <c r="G151" s="543">
        <f t="shared" si="6"/>
        <v>0.9132944687052866</v>
      </c>
    </row>
    <row r="152" spans="1:7" ht="11.25">
      <c r="A152" s="540">
        <f t="shared" si="7"/>
        <v>151</v>
      </c>
      <c r="B152" s="540" t="s">
        <v>1448</v>
      </c>
      <c r="C152" s="540" t="s">
        <v>1449</v>
      </c>
      <c r="D152" s="540" t="s">
        <v>1450</v>
      </c>
      <c r="E152" s="541">
        <v>1875</v>
      </c>
      <c r="F152" s="542">
        <f t="shared" si="8"/>
        <v>1718896</v>
      </c>
      <c r="G152" s="543">
        <f t="shared" si="6"/>
        <v>0.9142917932160657</v>
      </c>
    </row>
    <row r="153" spans="1:7" ht="11.25">
      <c r="A153" s="540">
        <f t="shared" si="7"/>
        <v>152</v>
      </c>
      <c r="B153" s="540" t="s">
        <v>1451</v>
      </c>
      <c r="C153" s="540" t="s">
        <v>1452</v>
      </c>
      <c r="D153" s="540" t="s">
        <v>1453</v>
      </c>
      <c r="E153" s="541">
        <v>1869</v>
      </c>
      <c r="F153" s="542">
        <f t="shared" si="8"/>
        <v>1720765</v>
      </c>
      <c r="G153" s="543">
        <f t="shared" si="6"/>
        <v>0.9152859262884103</v>
      </c>
    </row>
    <row r="154" spans="1:7" ht="11.25">
      <c r="A154" s="540">
        <f t="shared" si="7"/>
        <v>153</v>
      </c>
      <c r="B154" s="540" t="s">
        <v>1454</v>
      </c>
      <c r="C154" s="540" t="s">
        <v>1455</v>
      </c>
      <c r="D154" s="540" t="s">
        <v>1456</v>
      </c>
      <c r="E154" s="541">
        <v>1845</v>
      </c>
      <c r="F154" s="542">
        <f t="shared" si="8"/>
        <v>1722610</v>
      </c>
      <c r="G154" s="543">
        <f t="shared" si="6"/>
        <v>0.9162672936070169</v>
      </c>
    </row>
    <row r="155" spans="1:7" ht="11.25">
      <c r="A155" s="540">
        <f t="shared" si="7"/>
        <v>154</v>
      </c>
      <c r="B155" s="540" t="s">
        <v>1457</v>
      </c>
      <c r="C155" s="540" t="s">
        <v>1458</v>
      </c>
      <c r="D155" s="540" t="s">
        <v>1459</v>
      </c>
      <c r="E155" s="541">
        <v>1840</v>
      </c>
      <c r="F155" s="542">
        <f t="shared" si="8"/>
        <v>1724450</v>
      </c>
      <c r="G155" s="543">
        <f t="shared" si="6"/>
        <v>0.9172460013935948</v>
      </c>
    </row>
    <row r="156" spans="1:7" ht="11.25">
      <c r="A156" s="540">
        <f t="shared" si="7"/>
        <v>155</v>
      </c>
      <c r="B156" s="540" t="s">
        <v>1460</v>
      </c>
      <c r="C156" s="540" t="s">
        <v>1461</v>
      </c>
      <c r="D156" s="540" t="s">
        <v>1462</v>
      </c>
      <c r="E156" s="541">
        <v>1820</v>
      </c>
      <c r="F156" s="542">
        <f t="shared" si="8"/>
        <v>1726270</v>
      </c>
      <c r="G156" s="543">
        <f t="shared" si="6"/>
        <v>0.9182140710520577</v>
      </c>
    </row>
    <row r="157" spans="1:7" ht="11.25">
      <c r="A157" s="540">
        <f t="shared" si="7"/>
        <v>156</v>
      </c>
      <c r="B157" s="540" t="s">
        <v>1463</v>
      </c>
      <c r="C157" s="540" t="s">
        <v>1464</v>
      </c>
      <c r="D157" s="540" t="s">
        <v>1465</v>
      </c>
      <c r="E157" s="541">
        <v>1810</v>
      </c>
      <c r="F157" s="542">
        <f t="shared" si="8"/>
        <v>1728080</v>
      </c>
      <c r="G157" s="543">
        <f t="shared" si="6"/>
        <v>0.9191768216464631</v>
      </c>
    </row>
    <row r="158" spans="1:7" ht="11.25">
      <c r="A158" s="540">
        <f t="shared" si="7"/>
        <v>157</v>
      </c>
      <c r="B158" s="540" t="s">
        <v>1466</v>
      </c>
      <c r="C158" s="540" t="s">
        <v>1467</v>
      </c>
      <c r="D158" s="540" t="s">
        <v>1468</v>
      </c>
      <c r="E158" s="541">
        <v>1750</v>
      </c>
      <c r="F158" s="542">
        <f t="shared" si="8"/>
        <v>1729830</v>
      </c>
      <c r="G158" s="543">
        <f t="shared" si="6"/>
        <v>0.9201076578565236</v>
      </c>
    </row>
    <row r="159" spans="1:7" ht="11.25">
      <c r="A159" s="540">
        <f t="shared" si="7"/>
        <v>158</v>
      </c>
      <c r="B159" s="540" t="s">
        <v>1469</v>
      </c>
      <c r="C159" s="540" t="s">
        <v>1470</v>
      </c>
      <c r="D159" s="540" t="s">
        <v>328</v>
      </c>
      <c r="E159" s="541">
        <v>1640</v>
      </c>
      <c r="F159" s="542">
        <f t="shared" si="8"/>
        <v>1731470</v>
      </c>
      <c r="G159" s="543">
        <f t="shared" si="6"/>
        <v>0.9209799843619517</v>
      </c>
    </row>
    <row r="160" spans="1:7" ht="11.25">
      <c r="A160" s="540">
        <f t="shared" si="7"/>
        <v>159</v>
      </c>
      <c r="B160" s="540" t="s">
        <v>1471</v>
      </c>
      <c r="C160" s="540" t="s">
        <v>1472</v>
      </c>
      <c r="D160" s="540" t="s">
        <v>1473</v>
      </c>
      <c r="E160" s="541">
        <v>1640</v>
      </c>
      <c r="F160" s="542">
        <f t="shared" si="8"/>
        <v>1733110</v>
      </c>
      <c r="G160" s="543">
        <f t="shared" si="6"/>
        <v>0.9218523108673797</v>
      </c>
    </row>
    <row r="161" spans="1:7" ht="11.25">
      <c r="A161" s="540">
        <f t="shared" si="7"/>
        <v>160</v>
      </c>
      <c r="B161" s="540" t="s">
        <v>1474</v>
      </c>
      <c r="C161" s="540" t="s">
        <v>1475</v>
      </c>
      <c r="D161" s="540" t="s">
        <v>1476</v>
      </c>
      <c r="E161" s="541">
        <v>1624</v>
      </c>
      <c r="F161" s="542">
        <f t="shared" si="8"/>
        <v>1734734</v>
      </c>
      <c r="G161" s="543">
        <f t="shared" si="6"/>
        <v>0.9227161268703159</v>
      </c>
    </row>
    <row r="162" spans="1:7" ht="11.25">
      <c r="A162" s="540">
        <f t="shared" si="7"/>
        <v>161</v>
      </c>
      <c r="B162" s="540" t="s">
        <v>1477</v>
      </c>
      <c r="C162" s="540" t="s">
        <v>1841</v>
      </c>
      <c r="D162" s="540" t="s">
        <v>1842</v>
      </c>
      <c r="E162" s="541">
        <v>1600</v>
      </c>
      <c r="F162" s="542">
        <f t="shared" si="8"/>
        <v>1736334</v>
      </c>
      <c r="G162" s="543">
        <f t="shared" si="6"/>
        <v>0.9235671771195141</v>
      </c>
    </row>
    <row r="163" spans="1:7" ht="11.25">
      <c r="A163" s="540">
        <f t="shared" si="7"/>
        <v>162</v>
      </c>
      <c r="B163" s="540" t="s">
        <v>1843</v>
      </c>
      <c r="C163" s="540" t="s">
        <v>1844</v>
      </c>
      <c r="D163" s="540" t="s">
        <v>1845</v>
      </c>
      <c r="E163" s="541">
        <v>1570</v>
      </c>
      <c r="F163" s="542">
        <f t="shared" si="8"/>
        <v>1737904</v>
      </c>
      <c r="G163" s="543">
        <f t="shared" si="6"/>
        <v>0.9244022701765398</v>
      </c>
    </row>
    <row r="164" spans="1:7" ht="11.25">
      <c r="A164" s="540">
        <f t="shared" si="7"/>
        <v>163</v>
      </c>
      <c r="B164" s="540" t="s">
        <v>1846</v>
      </c>
      <c r="C164" s="540" t="s">
        <v>1847</v>
      </c>
      <c r="D164" s="540" t="s">
        <v>1848</v>
      </c>
      <c r="E164" s="541">
        <v>1570</v>
      </c>
      <c r="F164" s="542">
        <f t="shared" si="8"/>
        <v>1739474</v>
      </c>
      <c r="G164" s="543">
        <f t="shared" si="6"/>
        <v>0.9252373632335654</v>
      </c>
    </row>
    <row r="165" spans="1:7" ht="11.25">
      <c r="A165" s="540">
        <f t="shared" si="7"/>
        <v>164</v>
      </c>
      <c r="B165" s="540" t="s">
        <v>1849</v>
      </c>
      <c r="C165" s="540" t="s">
        <v>1850</v>
      </c>
      <c r="D165" s="540" t="s">
        <v>1851</v>
      </c>
      <c r="E165" s="541">
        <v>1540</v>
      </c>
      <c r="F165" s="542">
        <f t="shared" si="8"/>
        <v>1741014</v>
      </c>
      <c r="G165" s="543">
        <f t="shared" si="6"/>
        <v>0.9260564990984187</v>
      </c>
    </row>
    <row r="166" spans="1:7" ht="11.25">
      <c r="A166" s="540">
        <f t="shared" si="7"/>
        <v>165</v>
      </c>
      <c r="B166" s="540" t="s">
        <v>1852</v>
      </c>
      <c r="C166" s="540" t="s">
        <v>1853</v>
      </c>
      <c r="D166" s="540" t="s">
        <v>1854</v>
      </c>
      <c r="E166" s="541">
        <v>1510</v>
      </c>
      <c r="F166" s="542">
        <f t="shared" si="8"/>
        <v>1742524</v>
      </c>
      <c r="G166" s="543">
        <f t="shared" si="6"/>
        <v>0.9268596777710993</v>
      </c>
    </row>
    <row r="167" spans="1:7" ht="11.25">
      <c r="A167" s="540">
        <f t="shared" si="7"/>
        <v>166</v>
      </c>
      <c r="B167" s="540" t="s">
        <v>1855</v>
      </c>
      <c r="C167" s="540" t="s">
        <v>1856</v>
      </c>
      <c r="D167" s="540" t="s">
        <v>1857</v>
      </c>
      <c r="E167" s="541">
        <v>1480</v>
      </c>
      <c r="F167" s="542">
        <f t="shared" si="8"/>
        <v>1744004</v>
      </c>
      <c r="G167" s="543">
        <f t="shared" si="6"/>
        <v>0.9276468992516077</v>
      </c>
    </row>
    <row r="168" spans="1:7" ht="11.25">
      <c r="A168" s="540">
        <f t="shared" si="7"/>
        <v>167</v>
      </c>
      <c r="B168" s="540" t="s">
        <v>1858</v>
      </c>
      <c r="C168" s="540" t="s">
        <v>1859</v>
      </c>
      <c r="D168" s="540" t="s">
        <v>1860</v>
      </c>
      <c r="E168" s="541">
        <v>1440</v>
      </c>
      <c r="F168" s="542">
        <f t="shared" si="8"/>
        <v>1745444</v>
      </c>
      <c r="G168" s="543">
        <f t="shared" si="6"/>
        <v>0.928412844475886</v>
      </c>
    </row>
    <row r="169" spans="1:7" ht="11.25">
      <c r="A169" s="540">
        <f t="shared" si="7"/>
        <v>168</v>
      </c>
      <c r="B169" s="540" t="s">
        <v>1861</v>
      </c>
      <c r="C169" s="540" t="s">
        <v>1862</v>
      </c>
      <c r="D169" s="540" t="s">
        <v>1863</v>
      </c>
      <c r="E169" s="541">
        <v>1430</v>
      </c>
      <c r="F169" s="542">
        <f t="shared" si="8"/>
        <v>1746874</v>
      </c>
      <c r="G169" s="543">
        <f t="shared" si="6"/>
        <v>0.9291734706361069</v>
      </c>
    </row>
    <row r="170" spans="1:7" ht="11.25">
      <c r="A170" s="540">
        <f t="shared" si="7"/>
        <v>169</v>
      </c>
      <c r="B170" s="540" t="s">
        <v>1864</v>
      </c>
      <c r="C170" s="540" t="s">
        <v>1865</v>
      </c>
      <c r="D170" s="540" t="s">
        <v>1866</v>
      </c>
      <c r="E170" s="541">
        <v>1404</v>
      </c>
      <c r="F170" s="542">
        <f t="shared" si="8"/>
        <v>1748278</v>
      </c>
      <c r="G170" s="543">
        <f t="shared" si="6"/>
        <v>0.9299202672297783</v>
      </c>
    </row>
    <row r="171" spans="1:7" ht="11.25">
      <c r="A171" s="540">
        <f t="shared" si="7"/>
        <v>170</v>
      </c>
      <c r="B171" s="540" t="s">
        <v>1867</v>
      </c>
      <c r="C171" s="540" t="s">
        <v>1868</v>
      </c>
      <c r="D171" s="540" t="s">
        <v>1869</v>
      </c>
      <c r="E171" s="541">
        <v>1385</v>
      </c>
      <c r="F171" s="542">
        <f t="shared" si="8"/>
        <v>1749663</v>
      </c>
      <c r="G171" s="543">
        <f t="shared" si="6"/>
        <v>0.9306569576017404</v>
      </c>
    </row>
    <row r="172" spans="1:7" ht="11.25">
      <c r="A172" s="540">
        <f t="shared" si="7"/>
        <v>171</v>
      </c>
      <c r="B172" s="540" t="s">
        <v>1870</v>
      </c>
      <c r="C172" s="540" t="s">
        <v>1871</v>
      </c>
      <c r="D172" s="540" t="s">
        <v>1872</v>
      </c>
      <c r="E172" s="541">
        <v>1375</v>
      </c>
      <c r="F172" s="542">
        <f t="shared" si="8"/>
        <v>1751038</v>
      </c>
      <c r="G172" s="543">
        <f t="shared" si="6"/>
        <v>0.9313883289096451</v>
      </c>
    </row>
    <row r="173" spans="1:7" ht="11.25">
      <c r="A173" s="540">
        <f t="shared" si="7"/>
        <v>172</v>
      </c>
      <c r="B173" s="540" t="s">
        <v>1873</v>
      </c>
      <c r="C173" s="540" t="s">
        <v>1874</v>
      </c>
      <c r="D173" s="540" t="s">
        <v>1875</v>
      </c>
      <c r="E173" s="541">
        <v>1373</v>
      </c>
      <c r="F173" s="542">
        <f t="shared" si="8"/>
        <v>1752411</v>
      </c>
      <c r="G173" s="543">
        <f t="shared" si="6"/>
        <v>0.9321186364047382</v>
      </c>
    </row>
    <row r="174" spans="1:7" ht="11.25">
      <c r="A174" s="540">
        <f t="shared" si="7"/>
        <v>173</v>
      </c>
      <c r="B174" s="540" t="s">
        <v>1876</v>
      </c>
      <c r="C174" s="540" t="s">
        <v>1877</v>
      </c>
      <c r="D174" s="540" t="s">
        <v>1878</v>
      </c>
      <c r="E174" s="541">
        <v>1370</v>
      </c>
      <c r="F174" s="542">
        <f t="shared" si="8"/>
        <v>1753781</v>
      </c>
      <c r="G174" s="543">
        <f t="shared" si="6"/>
        <v>0.9328473481806141</v>
      </c>
    </row>
    <row r="175" spans="1:7" ht="11.25">
      <c r="A175" s="540">
        <f t="shared" si="7"/>
        <v>174</v>
      </c>
      <c r="B175" s="540" t="s">
        <v>1879</v>
      </c>
      <c r="C175" s="540" t="s">
        <v>1880</v>
      </c>
      <c r="D175" s="540" t="s">
        <v>1881</v>
      </c>
      <c r="E175" s="541">
        <v>1360</v>
      </c>
      <c r="F175" s="542">
        <f t="shared" si="8"/>
        <v>1755141</v>
      </c>
      <c r="G175" s="543">
        <f t="shared" si="6"/>
        <v>0.9335707408924325</v>
      </c>
    </row>
    <row r="176" spans="1:7" ht="11.25">
      <c r="A176" s="540">
        <f t="shared" si="7"/>
        <v>175</v>
      </c>
      <c r="B176" s="540" t="s">
        <v>1882</v>
      </c>
      <c r="C176" s="540" t="s">
        <v>1883</v>
      </c>
      <c r="D176" s="540" t="s">
        <v>1884</v>
      </c>
      <c r="E176" s="541">
        <v>1344</v>
      </c>
      <c r="F176" s="542">
        <f t="shared" si="8"/>
        <v>1756485</v>
      </c>
      <c r="G176" s="543">
        <f t="shared" si="6"/>
        <v>0.934285623101759</v>
      </c>
    </row>
    <row r="177" spans="1:7" ht="11.25">
      <c r="A177" s="540">
        <f t="shared" si="7"/>
        <v>176</v>
      </c>
      <c r="B177" s="540" t="s">
        <v>1885</v>
      </c>
      <c r="C177" s="540" t="s">
        <v>1886</v>
      </c>
      <c r="D177" s="540" t="s">
        <v>1887</v>
      </c>
      <c r="E177" s="541">
        <v>1330</v>
      </c>
      <c r="F177" s="542">
        <f t="shared" si="8"/>
        <v>1757815</v>
      </c>
      <c r="G177" s="543">
        <f t="shared" si="6"/>
        <v>0.934993058621405</v>
      </c>
    </row>
    <row r="178" spans="1:7" ht="11.25">
      <c r="A178" s="540">
        <f t="shared" si="7"/>
        <v>177</v>
      </c>
      <c r="B178" s="540" t="s">
        <v>1888</v>
      </c>
      <c r="C178" s="540" t="s">
        <v>1889</v>
      </c>
      <c r="D178" s="540" t="s">
        <v>1890</v>
      </c>
      <c r="E178" s="541">
        <v>1319</v>
      </c>
      <c r="F178" s="542">
        <f t="shared" si="8"/>
        <v>1759134</v>
      </c>
      <c r="G178" s="543">
        <f t="shared" si="6"/>
        <v>0.9356946431705877</v>
      </c>
    </row>
    <row r="179" spans="1:7" ht="11.25">
      <c r="A179" s="540">
        <f t="shared" si="7"/>
        <v>178</v>
      </c>
      <c r="B179" s="540" t="s">
        <v>1891</v>
      </c>
      <c r="C179" s="540" t="s">
        <v>1892</v>
      </c>
      <c r="D179" s="540" t="s">
        <v>1893</v>
      </c>
      <c r="E179" s="541">
        <v>1300</v>
      </c>
      <c r="F179" s="542">
        <f t="shared" si="8"/>
        <v>1760434</v>
      </c>
      <c r="G179" s="543">
        <f t="shared" si="6"/>
        <v>0.9363861214980612</v>
      </c>
    </row>
    <row r="180" spans="1:7" ht="11.25">
      <c r="A180" s="540">
        <f t="shared" si="7"/>
        <v>179</v>
      </c>
      <c r="B180" s="540" t="s">
        <v>1894</v>
      </c>
      <c r="C180" s="540" t="s">
        <v>1895</v>
      </c>
      <c r="D180" s="540" t="s">
        <v>1896</v>
      </c>
      <c r="E180" s="541">
        <v>1300</v>
      </c>
      <c r="F180" s="542">
        <f t="shared" si="8"/>
        <v>1761734</v>
      </c>
      <c r="G180" s="543">
        <f t="shared" si="6"/>
        <v>0.9370775998255347</v>
      </c>
    </row>
    <row r="181" spans="1:7" ht="11.25">
      <c r="A181" s="540">
        <f t="shared" si="7"/>
        <v>180</v>
      </c>
      <c r="B181" s="540" t="s">
        <v>1897</v>
      </c>
      <c r="C181" s="540" t="s">
        <v>1898</v>
      </c>
      <c r="D181" s="540" t="s">
        <v>1899</v>
      </c>
      <c r="E181" s="541">
        <v>1260</v>
      </c>
      <c r="F181" s="542">
        <f t="shared" si="8"/>
        <v>1762994</v>
      </c>
      <c r="G181" s="543">
        <f t="shared" si="6"/>
        <v>0.9377478018967782</v>
      </c>
    </row>
    <row r="182" spans="1:7" ht="11.25">
      <c r="A182" s="540">
        <f t="shared" si="7"/>
        <v>181</v>
      </c>
      <c r="B182" s="540" t="s">
        <v>1900</v>
      </c>
      <c r="C182" s="540" t="s">
        <v>1901</v>
      </c>
      <c r="D182" s="540" t="s">
        <v>1902</v>
      </c>
      <c r="E182" s="541">
        <v>1260</v>
      </c>
      <c r="F182" s="542">
        <f t="shared" si="8"/>
        <v>1764254</v>
      </c>
      <c r="G182" s="543">
        <f t="shared" si="6"/>
        <v>0.9384180039680218</v>
      </c>
    </row>
    <row r="183" spans="1:7" ht="11.25">
      <c r="A183" s="540">
        <f t="shared" si="7"/>
        <v>182</v>
      </c>
      <c r="B183" s="540" t="s">
        <v>1903</v>
      </c>
      <c r="C183" s="540" t="s">
        <v>1904</v>
      </c>
      <c r="D183" s="540" t="s">
        <v>1905</v>
      </c>
      <c r="E183" s="541">
        <v>1246</v>
      </c>
      <c r="F183" s="542">
        <f t="shared" si="8"/>
        <v>1765500</v>
      </c>
      <c r="G183" s="543">
        <f t="shared" si="6"/>
        <v>0.9390807593495848</v>
      </c>
    </row>
    <row r="184" spans="1:7" ht="11.25">
      <c r="A184" s="540">
        <f t="shared" si="7"/>
        <v>183</v>
      </c>
      <c r="B184" s="540" t="s">
        <v>1906</v>
      </c>
      <c r="C184" s="540" t="s">
        <v>1580</v>
      </c>
      <c r="D184" s="540" t="s">
        <v>1581</v>
      </c>
      <c r="E184" s="541">
        <v>1202</v>
      </c>
      <c r="F184" s="542">
        <f t="shared" si="8"/>
        <v>1766702</v>
      </c>
      <c r="G184" s="543">
        <f t="shared" si="6"/>
        <v>0.939720110849295</v>
      </c>
    </row>
    <row r="185" spans="1:7" ht="11.25">
      <c r="A185" s="540">
        <f t="shared" si="7"/>
        <v>184</v>
      </c>
      <c r="B185" s="540" t="s">
        <v>1582</v>
      </c>
      <c r="C185" s="540" t="s">
        <v>1583</v>
      </c>
      <c r="D185" s="540" t="s">
        <v>1584</v>
      </c>
      <c r="E185" s="541">
        <v>1193</v>
      </c>
      <c r="F185" s="542">
        <f t="shared" si="8"/>
        <v>1767895</v>
      </c>
      <c r="G185" s="543">
        <f t="shared" si="6"/>
        <v>0.9403546751913533</v>
      </c>
    </row>
    <row r="186" spans="1:7" ht="11.25">
      <c r="A186" s="540">
        <f t="shared" si="7"/>
        <v>185</v>
      </c>
      <c r="B186" s="540" t="s">
        <v>1585</v>
      </c>
      <c r="C186" s="540" t="s">
        <v>1586</v>
      </c>
      <c r="D186" s="540" t="s">
        <v>1587</v>
      </c>
      <c r="E186" s="541">
        <v>1180</v>
      </c>
      <c r="F186" s="542">
        <f t="shared" si="8"/>
        <v>1769075</v>
      </c>
      <c r="G186" s="543">
        <f t="shared" si="6"/>
        <v>0.940982324750137</v>
      </c>
    </row>
    <row r="187" spans="1:7" ht="11.25">
      <c r="A187" s="540">
        <f t="shared" si="7"/>
        <v>186</v>
      </c>
      <c r="B187" s="540" t="s">
        <v>1588</v>
      </c>
      <c r="C187" s="540" t="s">
        <v>1589</v>
      </c>
      <c r="D187" s="540" t="s">
        <v>1590</v>
      </c>
      <c r="E187" s="541">
        <v>1160</v>
      </c>
      <c r="F187" s="542">
        <f t="shared" si="8"/>
        <v>1770235</v>
      </c>
      <c r="G187" s="543">
        <f t="shared" si="6"/>
        <v>0.9415993361808056</v>
      </c>
    </row>
    <row r="188" spans="1:7" ht="11.25">
      <c r="A188" s="540">
        <f t="shared" si="7"/>
        <v>187</v>
      </c>
      <c r="B188" s="540" t="s">
        <v>1591</v>
      </c>
      <c r="C188" s="540" t="s">
        <v>1592</v>
      </c>
      <c r="D188" s="540" t="s">
        <v>1593</v>
      </c>
      <c r="E188" s="541">
        <v>1155</v>
      </c>
      <c r="F188" s="542">
        <f t="shared" si="8"/>
        <v>1771390</v>
      </c>
      <c r="G188" s="543">
        <f t="shared" si="6"/>
        <v>0.9422136880794455</v>
      </c>
    </row>
    <row r="189" spans="1:7" ht="11.25">
      <c r="A189" s="540">
        <f t="shared" si="7"/>
        <v>188</v>
      </c>
      <c r="B189" s="540" t="s">
        <v>1594</v>
      </c>
      <c r="C189" s="540" t="s">
        <v>1595</v>
      </c>
      <c r="D189" s="540" t="s">
        <v>1596</v>
      </c>
      <c r="E189" s="541">
        <v>1148</v>
      </c>
      <c r="F189" s="542">
        <f t="shared" si="8"/>
        <v>1772538</v>
      </c>
      <c r="G189" s="543">
        <f t="shared" si="6"/>
        <v>0.9428243166332452</v>
      </c>
    </row>
    <row r="190" spans="1:7" ht="11.25">
      <c r="A190" s="540">
        <f t="shared" si="7"/>
        <v>189</v>
      </c>
      <c r="B190" s="540" t="s">
        <v>1597</v>
      </c>
      <c r="C190" s="540" t="s">
        <v>1598</v>
      </c>
      <c r="D190" s="540" t="s">
        <v>1599</v>
      </c>
      <c r="E190" s="541">
        <v>1146</v>
      </c>
      <c r="F190" s="542">
        <f t="shared" si="8"/>
        <v>1773684</v>
      </c>
      <c r="G190" s="543">
        <f t="shared" si="6"/>
        <v>0.9434338813742333</v>
      </c>
    </row>
    <row r="191" spans="1:7" ht="11.25">
      <c r="A191" s="540">
        <f t="shared" si="7"/>
        <v>190</v>
      </c>
      <c r="B191" s="540" t="s">
        <v>1600</v>
      </c>
      <c r="C191" s="540" t="s">
        <v>1601</v>
      </c>
      <c r="D191" s="540" t="s">
        <v>1602</v>
      </c>
      <c r="E191" s="541">
        <v>1143</v>
      </c>
      <c r="F191" s="542">
        <f t="shared" si="8"/>
        <v>1774827</v>
      </c>
      <c r="G191" s="543">
        <f t="shared" si="6"/>
        <v>0.9440418503960043</v>
      </c>
    </row>
    <row r="192" spans="1:7" ht="11.25">
      <c r="A192" s="540">
        <f t="shared" si="7"/>
        <v>191</v>
      </c>
      <c r="B192" s="540" t="s">
        <v>1603</v>
      </c>
      <c r="C192" s="540" t="s">
        <v>1604</v>
      </c>
      <c r="D192" s="540" t="s">
        <v>1605</v>
      </c>
      <c r="E192" s="541">
        <v>1110</v>
      </c>
      <c r="F192" s="542">
        <f t="shared" si="8"/>
        <v>1775937</v>
      </c>
      <c r="G192" s="543">
        <f t="shared" si="6"/>
        <v>0.9446322665063855</v>
      </c>
    </row>
    <row r="193" spans="1:7" ht="11.25">
      <c r="A193" s="540">
        <f t="shared" si="7"/>
        <v>192</v>
      </c>
      <c r="B193" s="540" t="s">
        <v>1606</v>
      </c>
      <c r="C193" s="540" t="s">
        <v>1607</v>
      </c>
      <c r="D193" s="540" t="s">
        <v>1608</v>
      </c>
      <c r="E193" s="541">
        <v>1106</v>
      </c>
      <c r="F193" s="542">
        <f t="shared" si="8"/>
        <v>1777043</v>
      </c>
      <c r="G193" s="543">
        <f t="shared" si="6"/>
        <v>0.9452205549911438</v>
      </c>
    </row>
    <row r="194" spans="1:7" ht="11.25">
      <c r="A194" s="540">
        <f t="shared" si="7"/>
        <v>193</v>
      </c>
      <c r="B194" s="540" t="s">
        <v>1609</v>
      </c>
      <c r="C194" s="540" t="s">
        <v>1610</v>
      </c>
      <c r="D194" s="540" t="s">
        <v>1611</v>
      </c>
      <c r="E194" s="541">
        <v>1098</v>
      </c>
      <c r="F194" s="542">
        <f t="shared" si="8"/>
        <v>1778141</v>
      </c>
      <c r="G194" s="543">
        <f t="shared" si="6"/>
        <v>0.945804588224656</v>
      </c>
    </row>
    <row r="195" spans="1:7" ht="11.25">
      <c r="A195" s="540">
        <f t="shared" si="7"/>
        <v>194</v>
      </c>
      <c r="B195" s="540" t="s">
        <v>1612</v>
      </c>
      <c r="C195" s="540" t="s">
        <v>1613</v>
      </c>
      <c r="D195" s="540" t="s">
        <v>1614</v>
      </c>
      <c r="E195" s="541">
        <v>1092</v>
      </c>
      <c r="F195" s="542">
        <f t="shared" si="8"/>
        <v>1779233</v>
      </c>
      <c r="G195" s="543">
        <f aca="true" t="shared" si="9" ref="G195:G258">F195/F$497</f>
        <v>0.9463854300197337</v>
      </c>
    </row>
    <row r="196" spans="1:7" ht="11.25">
      <c r="A196" s="540">
        <f aca="true" t="shared" si="10" ref="A196:A259">A195+1</f>
        <v>195</v>
      </c>
      <c r="B196" s="540" t="s">
        <v>1615</v>
      </c>
      <c r="C196" s="540" t="s">
        <v>1616</v>
      </c>
      <c r="D196" s="540" t="s">
        <v>1617</v>
      </c>
      <c r="E196" s="541">
        <v>1075</v>
      </c>
      <c r="F196" s="542">
        <f aca="true" t="shared" si="11" ref="F196:F259">E196+F195</f>
        <v>1780308</v>
      </c>
      <c r="G196" s="543">
        <f t="shared" si="9"/>
        <v>0.9469572294059138</v>
      </c>
    </row>
    <row r="197" spans="1:7" ht="11.25">
      <c r="A197" s="540">
        <f t="shared" si="10"/>
        <v>196</v>
      </c>
      <c r="B197" s="540" t="s">
        <v>1618</v>
      </c>
      <c r="C197" s="540" t="s">
        <v>1619</v>
      </c>
      <c r="D197" s="540" t="s">
        <v>328</v>
      </c>
      <c r="E197" s="541">
        <v>1060</v>
      </c>
      <c r="F197" s="542">
        <f t="shared" si="11"/>
        <v>1781368</v>
      </c>
      <c r="G197" s="543">
        <f t="shared" si="9"/>
        <v>0.9475210501960075</v>
      </c>
    </row>
    <row r="198" spans="1:7" ht="11.25">
      <c r="A198" s="540">
        <f t="shared" si="10"/>
        <v>197</v>
      </c>
      <c r="B198" s="540" t="s">
        <v>1620</v>
      </c>
      <c r="C198" s="540" t="s">
        <v>1621</v>
      </c>
      <c r="D198" s="540" t="s">
        <v>328</v>
      </c>
      <c r="E198" s="541">
        <v>1050</v>
      </c>
      <c r="F198" s="542">
        <f t="shared" si="11"/>
        <v>1782418</v>
      </c>
      <c r="G198" s="543">
        <f t="shared" si="9"/>
        <v>0.9480795519220439</v>
      </c>
    </row>
    <row r="199" spans="1:7" ht="11.25">
      <c r="A199" s="540">
        <f t="shared" si="10"/>
        <v>198</v>
      </c>
      <c r="B199" s="540" t="s">
        <v>1622</v>
      </c>
      <c r="C199" s="540" t="s">
        <v>1623</v>
      </c>
      <c r="D199" s="540" t="s">
        <v>328</v>
      </c>
      <c r="E199" s="541">
        <v>1050</v>
      </c>
      <c r="F199" s="542">
        <f t="shared" si="11"/>
        <v>1783468</v>
      </c>
      <c r="G199" s="543">
        <f t="shared" si="9"/>
        <v>0.9486380536480801</v>
      </c>
    </row>
    <row r="200" spans="1:7" ht="11.25">
      <c r="A200" s="540">
        <f t="shared" si="10"/>
        <v>199</v>
      </c>
      <c r="B200" s="540" t="s">
        <v>1624</v>
      </c>
      <c r="C200" s="540" t="s">
        <v>1625</v>
      </c>
      <c r="D200" s="540" t="s">
        <v>1626</v>
      </c>
      <c r="E200" s="541">
        <v>1010</v>
      </c>
      <c r="F200" s="542">
        <f t="shared" si="11"/>
        <v>1784478</v>
      </c>
      <c r="G200" s="543">
        <f t="shared" si="9"/>
        <v>0.9491752791178865</v>
      </c>
    </row>
    <row r="201" spans="1:7" ht="11.25">
      <c r="A201" s="540">
        <f t="shared" si="10"/>
        <v>200</v>
      </c>
      <c r="B201" s="540" t="s">
        <v>1627</v>
      </c>
      <c r="C201" s="540" t="s">
        <v>1628</v>
      </c>
      <c r="D201" s="540" t="s">
        <v>328</v>
      </c>
      <c r="E201" s="541">
        <v>990</v>
      </c>
      <c r="F201" s="542">
        <f t="shared" si="11"/>
        <v>1785468</v>
      </c>
      <c r="G201" s="543">
        <f t="shared" si="9"/>
        <v>0.9497018664595778</v>
      </c>
    </row>
    <row r="202" spans="1:7" ht="11.25">
      <c r="A202" s="540">
        <f t="shared" si="10"/>
        <v>201</v>
      </c>
      <c r="B202" s="540" t="s">
        <v>1629</v>
      </c>
      <c r="C202" s="540" t="s">
        <v>1630</v>
      </c>
      <c r="D202" s="540" t="s">
        <v>1631</v>
      </c>
      <c r="E202" s="541">
        <v>990</v>
      </c>
      <c r="F202" s="542">
        <f t="shared" si="11"/>
        <v>1786458</v>
      </c>
      <c r="G202" s="543">
        <f t="shared" si="9"/>
        <v>0.9502284538012691</v>
      </c>
    </row>
    <row r="203" spans="1:7" ht="11.25">
      <c r="A203" s="540">
        <f t="shared" si="10"/>
        <v>202</v>
      </c>
      <c r="B203" s="540" t="s">
        <v>1632</v>
      </c>
      <c r="C203" s="540" t="s">
        <v>1633</v>
      </c>
      <c r="D203" s="540" t="s">
        <v>1634</v>
      </c>
      <c r="E203" s="541">
        <v>960</v>
      </c>
      <c r="F203" s="542">
        <f t="shared" si="11"/>
        <v>1787418</v>
      </c>
      <c r="G203" s="543">
        <f t="shared" si="9"/>
        <v>0.950739083950788</v>
      </c>
    </row>
    <row r="204" spans="1:7" ht="11.25">
      <c r="A204" s="540">
        <f t="shared" si="10"/>
        <v>203</v>
      </c>
      <c r="B204" s="540" t="s">
        <v>1635</v>
      </c>
      <c r="C204" s="540" t="s">
        <v>1636</v>
      </c>
      <c r="D204" s="540" t="s">
        <v>1637</v>
      </c>
      <c r="E204" s="541">
        <v>945</v>
      </c>
      <c r="F204" s="542">
        <f t="shared" si="11"/>
        <v>1788363</v>
      </c>
      <c r="G204" s="543">
        <f t="shared" si="9"/>
        <v>0.9512417355042206</v>
      </c>
    </row>
    <row r="205" spans="1:7" ht="11.25">
      <c r="A205" s="540">
        <f t="shared" si="10"/>
        <v>204</v>
      </c>
      <c r="B205" s="540" t="s">
        <v>1638</v>
      </c>
      <c r="C205" s="540" t="s">
        <v>1639</v>
      </c>
      <c r="D205" s="540" t="s">
        <v>1640</v>
      </c>
      <c r="E205" s="541">
        <v>941</v>
      </c>
      <c r="F205" s="542">
        <f t="shared" si="11"/>
        <v>1789304</v>
      </c>
      <c r="G205" s="543">
        <f t="shared" si="9"/>
        <v>0.9517422594320304</v>
      </c>
    </row>
    <row r="206" spans="1:7" ht="11.25">
      <c r="A206" s="540">
        <f t="shared" si="10"/>
        <v>205</v>
      </c>
      <c r="B206" s="540" t="s">
        <v>1641</v>
      </c>
      <c r="C206" s="540" t="s">
        <v>1642</v>
      </c>
      <c r="D206" s="540" t="s">
        <v>1643</v>
      </c>
      <c r="E206" s="541">
        <v>930</v>
      </c>
      <c r="F206" s="542">
        <f t="shared" si="11"/>
        <v>1790234</v>
      </c>
      <c r="G206" s="543">
        <f t="shared" si="9"/>
        <v>0.9522369323893768</v>
      </c>
    </row>
    <row r="207" spans="1:7" ht="11.25">
      <c r="A207" s="540">
        <f t="shared" si="10"/>
        <v>206</v>
      </c>
      <c r="B207" s="540" t="s">
        <v>1644</v>
      </c>
      <c r="C207" s="540" t="s">
        <v>1645</v>
      </c>
      <c r="D207" s="540" t="s">
        <v>1646</v>
      </c>
      <c r="E207" s="541">
        <v>930</v>
      </c>
      <c r="F207" s="542">
        <f t="shared" si="11"/>
        <v>1791164</v>
      </c>
      <c r="G207" s="543">
        <f t="shared" si="9"/>
        <v>0.9527316053467232</v>
      </c>
    </row>
    <row r="208" spans="1:7" ht="11.25">
      <c r="A208" s="540">
        <f t="shared" si="10"/>
        <v>207</v>
      </c>
      <c r="B208" s="540" t="s">
        <v>1647</v>
      </c>
      <c r="C208" s="540" t="s">
        <v>1648</v>
      </c>
      <c r="D208" s="540" t="s">
        <v>1649</v>
      </c>
      <c r="E208" s="541">
        <v>918</v>
      </c>
      <c r="F208" s="542">
        <f t="shared" si="11"/>
        <v>1792082</v>
      </c>
      <c r="G208" s="543">
        <f t="shared" si="9"/>
        <v>0.9532198954272006</v>
      </c>
    </row>
    <row r="209" spans="1:7" ht="11.25">
      <c r="A209" s="540">
        <f t="shared" si="10"/>
        <v>208</v>
      </c>
      <c r="B209" s="540" t="s">
        <v>1650</v>
      </c>
      <c r="C209" s="540" t="s">
        <v>1651</v>
      </c>
      <c r="D209" s="540" t="s">
        <v>1652</v>
      </c>
      <c r="E209" s="541">
        <v>870</v>
      </c>
      <c r="F209" s="542">
        <f t="shared" si="11"/>
        <v>1792952</v>
      </c>
      <c r="G209" s="543">
        <f t="shared" si="9"/>
        <v>0.9536826540002021</v>
      </c>
    </row>
    <row r="210" spans="1:7" ht="11.25">
      <c r="A210" s="540">
        <f t="shared" si="10"/>
        <v>209</v>
      </c>
      <c r="B210" s="540" t="s">
        <v>1653</v>
      </c>
      <c r="C210" s="540" t="s">
        <v>1654</v>
      </c>
      <c r="D210" s="540" t="s">
        <v>1655</v>
      </c>
      <c r="E210" s="541">
        <v>870</v>
      </c>
      <c r="F210" s="542">
        <f t="shared" si="11"/>
        <v>1793822</v>
      </c>
      <c r="G210" s="543">
        <f t="shared" si="9"/>
        <v>0.9541454125732036</v>
      </c>
    </row>
    <row r="211" spans="1:7" ht="11.25">
      <c r="A211" s="540">
        <f t="shared" si="10"/>
        <v>210</v>
      </c>
      <c r="B211" s="540" t="s">
        <v>1656</v>
      </c>
      <c r="C211" s="540" t="s">
        <v>1657</v>
      </c>
      <c r="D211" s="540" t="s">
        <v>1658</v>
      </c>
      <c r="E211" s="541">
        <v>870</v>
      </c>
      <c r="F211" s="542">
        <f t="shared" si="11"/>
        <v>1794692</v>
      </c>
      <c r="G211" s="543">
        <f t="shared" si="9"/>
        <v>0.9546081711462051</v>
      </c>
    </row>
    <row r="212" spans="1:7" ht="11.25">
      <c r="A212" s="540">
        <f t="shared" si="10"/>
        <v>211</v>
      </c>
      <c r="B212" s="540" t="s">
        <v>1659</v>
      </c>
      <c r="C212" s="540" t="s">
        <v>1660</v>
      </c>
      <c r="D212" s="540" t="s">
        <v>328</v>
      </c>
      <c r="E212" s="541">
        <v>860</v>
      </c>
      <c r="F212" s="542">
        <f t="shared" si="11"/>
        <v>1795552</v>
      </c>
      <c r="G212" s="543">
        <f t="shared" si="9"/>
        <v>0.9550656106551492</v>
      </c>
    </row>
    <row r="213" spans="1:7" ht="11.25">
      <c r="A213" s="540">
        <f t="shared" si="10"/>
        <v>212</v>
      </c>
      <c r="B213" s="540" t="s">
        <v>1661</v>
      </c>
      <c r="C213" s="540" t="s">
        <v>1662</v>
      </c>
      <c r="D213" s="540" t="s">
        <v>1663</v>
      </c>
      <c r="E213" s="541">
        <v>854</v>
      </c>
      <c r="F213" s="542">
        <f t="shared" si="11"/>
        <v>1796406</v>
      </c>
      <c r="G213" s="543">
        <f t="shared" si="9"/>
        <v>0.9555198587256586</v>
      </c>
    </row>
    <row r="214" spans="1:7" ht="11.25">
      <c r="A214" s="540">
        <f t="shared" si="10"/>
        <v>213</v>
      </c>
      <c r="B214" s="540" t="s">
        <v>1664</v>
      </c>
      <c r="C214" s="540" t="s">
        <v>1665</v>
      </c>
      <c r="D214" s="540" t="s">
        <v>1666</v>
      </c>
      <c r="E214" s="541">
        <v>850</v>
      </c>
      <c r="F214" s="542">
        <f t="shared" si="11"/>
        <v>1797256</v>
      </c>
      <c r="G214" s="543">
        <f t="shared" si="9"/>
        <v>0.9559719791705451</v>
      </c>
    </row>
    <row r="215" spans="1:7" ht="11.25">
      <c r="A215" s="540">
        <f t="shared" si="10"/>
        <v>214</v>
      </c>
      <c r="B215" s="540" t="s">
        <v>1667</v>
      </c>
      <c r="C215" s="540" t="s">
        <v>1668</v>
      </c>
      <c r="D215" s="540" t="s">
        <v>1669</v>
      </c>
      <c r="E215" s="541">
        <v>840</v>
      </c>
      <c r="F215" s="542">
        <f t="shared" si="11"/>
        <v>1798096</v>
      </c>
      <c r="G215" s="543">
        <f t="shared" si="9"/>
        <v>0.9564187805513742</v>
      </c>
    </row>
    <row r="216" spans="1:7" ht="11.25">
      <c r="A216" s="540">
        <f t="shared" si="10"/>
        <v>215</v>
      </c>
      <c r="B216" s="540" t="s">
        <v>1670</v>
      </c>
      <c r="C216" s="540" t="s">
        <v>1671</v>
      </c>
      <c r="D216" s="540" t="s">
        <v>1672</v>
      </c>
      <c r="E216" s="541">
        <v>825</v>
      </c>
      <c r="F216" s="542">
        <f t="shared" si="11"/>
        <v>1798921</v>
      </c>
      <c r="G216" s="543">
        <f t="shared" si="9"/>
        <v>0.956857603336117</v>
      </c>
    </row>
    <row r="217" spans="1:7" ht="11.25">
      <c r="A217" s="540">
        <f t="shared" si="10"/>
        <v>216</v>
      </c>
      <c r="B217" s="540" t="s">
        <v>1673</v>
      </c>
      <c r="C217" s="540" t="s">
        <v>1674</v>
      </c>
      <c r="D217" s="540" t="s">
        <v>328</v>
      </c>
      <c r="E217" s="541">
        <v>820</v>
      </c>
      <c r="F217" s="542">
        <f t="shared" si="11"/>
        <v>1799741</v>
      </c>
      <c r="G217" s="543">
        <f t="shared" si="9"/>
        <v>0.957293766588831</v>
      </c>
    </row>
    <row r="218" spans="1:7" ht="11.25">
      <c r="A218" s="540">
        <f t="shared" si="10"/>
        <v>217</v>
      </c>
      <c r="B218" s="540" t="s">
        <v>1675</v>
      </c>
      <c r="C218" s="540" t="s">
        <v>1676</v>
      </c>
      <c r="D218" s="540" t="s">
        <v>1677</v>
      </c>
      <c r="E218" s="541">
        <v>819</v>
      </c>
      <c r="F218" s="542">
        <f t="shared" si="11"/>
        <v>1800560</v>
      </c>
      <c r="G218" s="543">
        <f t="shared" si="9"/>
        <v>0.9577293979351393</v>
      </c>
    </row>
    <row r="219" spans="1:7" ht="11.25">
      <c r="A219" s="540">
        <f t="shared" si="10"/>
        <v>218</v>
      </c>
      <c r="B219" s="540" t="s">
        <v>1678</v>
      </c>
      <c r="C219" s="540" t="s">
        <v>1679</v>
      </c>
      <c r="D219" s="540" t="s">
        <v>1680</v>
      </c>
      <c r="E219" s="541">
        <v>792</v>
      </c>
      <c r="F219" s="542">
        <f t="shared" si="11"/>
        <v>1801352</v>
      </c>
      <c r="G219" s="543">
        <f t="shared" si="9"/>
        <v>0.9581506678084925</v>
      </c>
    </row>
    <row r="220" spans="1:7" ht="11.25">
      <c r="A220" s="540">
        <f t="shared" si="10"/>
        <v>219</v>
      </c>
      <c r="B220" s="540" t="s">
        <v>1681</v>
      </c>
      <c r="C220" s="540" t="s">
        <v>1682</v>
      </c>
      <c r="D220" s="540" t="s">
        <v>1683</v>
      </c>
      <c r="E220" s="541">
        <v>791</v>
      </c>
      <c r="F220" s="542">
        <f t="shared" si="11"/>
        <v>1802143</v>
      </c>
      <c r="G220" s="543">
        <f t="shared" si="9"/>
        <v>0.9585714057754398</v>
      </c>
    </row>
    <row r="221" spans="1:7" ht="11.25">
      <c r="A221" s="540">
        <f t="shared" si="10"/>
        <v>220</v>
      </c>
      <c r="B221" s="540" t="s">
        <v>1684</v>
      </c>
      <c r="C221" s="540" t="s">
        <v>1685</v>
      </c>
      <c r="D221" s="540" t="s">
        <v>1686</v>
      </c>
      <c r="E221" s="541">
        <v>790</v>
      </c>
      <c r="F221" s="542">
        <f t="shared" si="11"/>
        <v>1802933</v>
      </c>
      <c r="G221" s="543">
        <f t="shared" si="9"/>
        <v>0.9589916118359814</v>
      </c>
    </row>
    <row r="222" spans="1:7" ht="11.25">
      <c r="A222" s="540">
        <f t="shared" si="10"/>
        <v>221</v>
      </c>
      <c r="B222" s="540" t="s">
        <v>1687</v>
      </c>
      <c r="C222" s="540" t="s">
        <v>1688</v>
      </c>
      <c r="D222" s="540" t="s">
        <v>1689</v>
      </c>
      <c r="E222" s="541">
        <v>790</v>
      </c>
      <c r="F222" s="542">
        <f t="shared" si="11"/>
        <v>1803723</v>
      </c>
      <c r="G222" s="543">
        <f t="shared" si="9"/>
        <v>0.959411817896523</v>
      </c>
    </row>
    <row r="223" spans="1:7" ht="11.25">
      <c r="A223" s="540">
        <f t="shared" si="10"/>
        <v>222</v>
      </c>
      <c r="B223" s="540" t="s">
        <v>1690</v>
      </c>
      <c r="C223" s="540" t="s">
        <v>1691</v>
      </c>
      <c r="D223" s="540" t="s">
        <v>1692</v>
      </c>
      <c r="E223" s="541">
        <v>785</v>
      </c>
      <c r="F223" s="542">
        <f t="shared" si="11"/>
        <v>1804508</v>
      </c>
      <c r="G223" s="543">
        <f t="shared" si="9"/>
        <v>0.9598293644250357</v>
      </c>
    </row>
    <row r="224" spans="1:7" ht="11.25">
      <c r="A224" s="540">
        <f t="shared" si="10"/>
        <v>223</v>
      </c>
      <c r="B224" s="540" t="s">
        <v>1693</v>
      </c>
      <c r="C224" s="540" t="s">
        <v>1694</v>
      </c>
      <c r="D224" s="540" t="s">
        <v>328</v>
      </c>
      <c r="E224" s="541">
        <v>780</v>
      </c>
      <c r="F224" s="542">
        <f t="shared" si="11"/>
        <v>1805288</v>
      </c>
      <c r="G224" s="543">
        <f t="shared" si="9"/>
        <v>0.9602442514215199</v>
      </c>
    </row>
    <row r="225" spans="1:7" ht="11.25">
      <c r="A225" s="540">
        <f t="shared" si="10"/>
        <v>224</v>
      </c>
      <c r="B225" s="540" t="s">
        <v>1695</v>
      </c>
      <c r="C225" s="540" t="s">
        <v>1696</v>
      </c>
      <c r="D225" s="540" t="s">
        <v>1697</v>
      </c>
      <c r="E225" s="541">
        <v>756</v>
      </c>
      <c r="F225" s="542">
        <f t="shared" si="11"/>
        <v>1806044</v>
      </c>
      <c r="G225" s="543">
        <f t="shared" si="9"/>
        <v>0.960646372664266</v>
      </c>
    </row>
    <row r="226" spans="1:7" ht="11.25">
      <c r="A226" s="540">
        <f t="shared" si="10"/>
        <v>225</v>
      </c>
      <c r="B226" s="540" t="s">
        <v>1698</v>
      </c>
      <c r="C226" s="540" t="s">
        <v>1699</v>
      </c>
      <c r="D226" s="540" t="s">
        <v>1700</v>
      </c>
      <c r="E226" s="541">
        <v>750</v>
      </c>
      <c r="F226" s="542">
        <f t="shared" si="11"/>
        <v>1806794</v>
      </c>
      <c r="G226" s="543">
        <f t="shared" si="9"/>
        <v>0.9610453024685777</v>
      </c>
    </row>
    <row r="227" spans="1:7" ht="11.25">
      <c r="A227" s="540">
        <f t="shared" si="10"/>
        <v>226</v>
      </c>
      <c r="B227" s="540" t="s">
        <v>1701</v>
      </c>
      <c r="C227" s="540" t="s">
        <v>1702</v>
      </c>
      <c r="D227" s="540" t="s">
        <v>1703</v>
      </c>
      <c r="E227" s="541">
        <v>750</v>
      </c>
      <c r="F227" s="542">
        <f t="shared" si="11"/>
        <v>1807544</v>
      </c>
      <c r="G227" s="543">
        <f t="shared" si="9"/>
        <v>0.9614442322728892</v>
      </c>
    </row>
    <row r="228" spans="1:7" ht="11.25">
      <c r="A228" s="540">
        <f t="shared" si="10"/>
        <v>227</v>
      </c>
      <c r="B228" s="540" t="s">
        <v>1704</v>
      </c>
      <c r="C228" s="540" t="s">
        <v>1705</v>
      </c>
      <c r="D228" s="540" t="s">
        <v>1706</v>
      </c>
      <c r="E228" s="541">
        <v>750</v>
      </c>
      <c r="F228" s="542">
        <f t="shared" si="11"/>
        <v>1808294</v>
      </c>
      <c r="G228" s="543">
        <f t="shared" si="9"/>
        <v>0.9618431620772009</v>
      </c>
    </row>
    <row r="229" spans="1:7" ht="11.25">
      <c r="A229" s="540">
        <f t="shared" si="10"/>
        <v>228</v>
      </c>
      <c r="B229" s="540" t="s">
        <v>1707</v>
      </c>
      <c r="C229" s="540" t="s">
        <v>1708</v>
      </c>
      <c r="D229" s="540" t="s">
        <v>1709</v>
      </c>
      <c r="E229" s="541">
        <v>750</v>
      </c>
      <c r="F229" s="542">
        <f t="shared" si="11"/>
        <v>1809044</v>
      </c>
      <c r="G229" s="543">
        <f t="shared" si="9"/>
        <v>0.9622420918815126</v>
      </c>
    </row>
    <row r="230" spans="1:7" ht="11.25">
      <c r="A230" s="540">
        <f t="shared" si="10"/>
        <v>229</v>
      </c>
      <c r="B230" s="540" t="s">
        <v>1710</v>
      </c>
      <c r="C230" s="540" t="s">
        <v>1711</v>
      </c>
      <c r="D230" s="540" t="s">
        <v>1712</v>
      </c>
      <c r="E230" s="541">
        <v>750</v>
      </c>
      <c r="F230" s="542">
        <f t="shared" si="11"/>
        <v>1809794</v>
      </c>
      <c r="G230" s="543">
        <f t="shared" si="9"/>
        <v>0.9626410216858242</v>
      </c>
    </row>
    <row r="231" spans="1:7" ht="11.25">
      <c r="A231" s="540">
        <f t="shared" si="10"/>
        <v>230</v>
      </c>
      <c r="B231" s="540" t="s">
        <v>1713</v>
      </c>
      <c r="C231" s="540" t="s">
        <v>1714</v>
      </c>
      <c r="D231" s="540" t="s">
        <v>328</v>
      </c>
      <c r="E231" s="541">
        <v>730</v>
      </c>
      <c r="F231" s="542">
        <f t="shared" si="11"/>
        <v>1810524</v>
      </c>
      <c r="G231" s="543">
        <f t="shared" si="9"/>
        <v>0.9630293133620208</v>
      </c>
    </row>
    <row r="232" spans="1:7" ht="11.25">
      <c r="A232" s="540">
        <f t="shared" si="10"/>
        <v>231</v>
      </c>
      <c r="B232" s="540" t="s">
        <v>1715</v>
      </c>
      <c r="C232" s="540" t="s">
        <v>1716</v>
      </c>
      <c r="D232" s="540" t="s">
        <v>1717</v>
      </c>
      <c r="E232" s="541">
        <v>728</v>
      </c>
      <c r="F232" s="542">
        <f t="shared" si="11"/>
        <v>1811252</v>
      </c>
      <c r="G232" s="543">
        <f t="shared" si="9"/>
        <v>0.963416541225406</v>
      </c>
    </row>
    <row r="233" spans="1:7" ht="11.25">
      <c r="A233" s="540">
        <f t="shared" si="10"/>
        <v>232</v>
      </c>
      <c r="B233" s="540" t="s">
        <v>1718</v>
      </c>
      <c r="C233" s="540" t="s">
        <v>1719</v>
      </c>
      <c r="D233" s="540" t="s">
        <v>1720</v>
      </c>
      <c r="E233" s="541">
        <v>720</v>
      </c>
      <c r="F233" s="542">
        <f t="shared" si="11"/>
        <v>1811972</v>
      </c>
      <c r="G233" s="543">
        <f t="shared" si="9"/>
        <v>0.9637995138375451</v>
      </c>
    </row>
    <row r="234" spans="1:7" ht="11.25">
      <c r="A234" s="540">
        <f t="shared" si="10"/>
        <v>233</v>
      </c>
      <c r="B234" s="540" t="s">
        <v>1721</v>
      </c>
      <c r="C234" s="540" t="s">
        <v>1722</v>
      </c>
      <c r="D234" s="540" t="s">
        <v>1723</v>
      </c>
      <c r="E234" s="541">
        <v>720</v>
      </c>
      <c r="F234" s="542">
        <f t="shared" si="11"/>
        <v>1812692</v>
      </c>
      <c r="G234" s="543">
        <f t="shared" si="9"/>
        <v>0.9641824864496843</v>
      </c>
    </row>
    <row r="235" spans="1:7" ht="11.25">
      <c r="A235" s="540">
        <f t="shared" si="10"/>
        <v>234</v>
      </c>
      <c r="B235" s="540" t="s">
        <v>1724</v>
      </c>
      <c r="C235" s="540" t="s">
        <v>1725</v>
      </c>
      <c r="D235" s="540" t="s">
        <v>1726</v>
      </c>
      <c r="E235" s="541">
        <v>720</v>
      </c>
      <c r="F235" s="542">
        <f t="shared" si="11"/>
        <v>1813412</v>
      </c>
      <c r="G235" s="543">
        <f t="shared" si="9"/>
        <v>0.9645654590618234</v>
      </c>
    </row>
    <row r="236" spans="1:7" ht="11.25">
      <c r="A236" s="540">
        <f t="shared" si="10"/>
        <v>235</v>
      </c>
      <c r="B236" s="540" t="s">
        <v>1727</v>
      </c>
      <c r="C236" s="540" t="s">
        <v>1728</v>
      </c>
      <c r="D236" s="540" t="s">
        <v>1729</v>
      </c>
      <c r="E236" s="541">
        <v>720</v>
      </c>
      <c r="F236" s="542">
        <f t="shared" si="11"/>
        <v>1814132</v>
      </c>
      <c r="G236" s="543">
        <f t="shared" si="9"/>
        <v>0.9649484316739626</v>
      </c>
    </row>
    <row r="237" spans="1:7" ht="11.25">
      <c r="A237" s="540">
        <f t="shared" si="10"/>
        <v>236</v>
      </c>
      <c r="B237" s="540" t="s">
        <v>1730</v>
      </c>
      <c r="C237" s="540" t="s">
        <v>1731</v>
      </c>
      <c r="D237" s="540" t="s">
        <v>1732</v>
      </c>
      <c r="E237" s="541">
        <v>720</v>
      </c>
      <c r="F237" s="542">
        <f t="shared" si="11"/>
        <v>1814852</v>
      </c>
      <c r="G237" s="543">
        <f t="shared" si="9"/>
        <v>0.9653314042861019</v>
      </c>
    </row>
    <row r="238" spans="1:7" ht="11.25">
      <c r="A238" s="540">
        <f t="shared" si="10"/>
        <v>237</v>
      </c>
      <c r="B238" s="540" t="s">
        <v>1733</v>
      </c>
      <c r="C238" s="540" t="s">
        <v>1734</v>
      </c>
      <c r="D238" s="540" t="s">
        <v>1735</v>
      </c>
      <c r="E238" s="541">
        <v>710</v>
      </c>
      <c r="F238" s="542">
        <f t="shared" si="11"/>
        <v>1815562</v>
      </c>
      <c r="G238" s="543">
        <f t="shared" si="9"/>
        <v>0.9657090578341835</v>
      </c>
    </row>
    <row r="239" spans="1:7" ht="11.25">
      <c r="A239" s="540">
        <f t="shared" si="10"/>
        <v>238</v>
      </c>
      <c r="B239" s="540" t="s">
        <v>1736</v>
      </c>
      <c r="C239" s="540" t="s">
        <v>1737</v>
      </c>
      <c r="D239" s="540" t="s">
        <v>1738</v>
      </c>
      <c r="E239" s="541">
        <v>710</v>
      </c>
      <c r="F239" s="542">
        <f t="shared" si="11"/>
        <v>1816272</v>
      </c>
      <c r="G239" s="543">
        <f t="shared" si="9"/>
        <v>0.9660867113822652</v>
      </c>
    </row>
    <row r="240" spans="1:7" ht="11.25">
      <c r="A240" s="540">
        <f t="shared" si="10"/>
        <v>239</v>
      </c>
      <c r="B240" s="540" t="s">
        <v>1739</v>
      </c>
      <c r="C240" s="540" t="s">
        <v>1740</v>
      </c>
      <c r="D240" s="540" t="s">
        <v>1741</v>
      </c>
      <c r="E240" s="541">
        <v>693</v>
      </c>
      <c r="F240" s="542">
        <f t="shared" si="11"/>
        <v>1816965</v>
      </c>
      <c r="G240" s="543">
        <f t="shared" si="9"/>
        <v>0.9664553225214492</v>
      </c>
    </row>
    <row r="241" spans="1:7" ht="11.25">
      <c r="A241" s="540">
        <f t="shared" si="10"/>
        <v>240</v>
      </c>
      <c r="B241" s="540" t="s">
        <v>1742</v>
      </c>
      <c r="C241" s="540" t="s">
        <v>1743</v>
      </c>
      <c r="D241" s="540" t="s">
        <v>328</v>
      </c>
      <c r="E241" s="541">
        <v>690</v>
      </c>
      <c r="F241" s="542">
        <f t="shared" si="11"/>
        <v>1817655</v>
      </c>
      <c r="G241" s="543">
        <f t="shared" si="9"/>
        <v>0.9668223379414158</v>
      </c>
    </row>
    <row r="242" spans="1:7" ht="11.25">
      <c r="A242" s="540">
        <f t="shared" si="10"/>
        <v>241</v>
      </c>
      <c r="B242" s="540" t="s">
        <v>1744</v>
      </c>
      <c r="C242" s="540" t="s">
        <v>1745</v>
      </c>
      <c r="D242" s="540" t="s">
        <v>1746</v>
      </c>
      <c r="E242" s="541">
        <v>680</v>
      </c>
      <c r="F242" s="542">
        <f t="shared" si="11"/>
        <v>1818335</v>
      </c>
      <c r="G242" s="543">
        <f t="shared" si="9"/>
        <v>0.967184034297325</v>
      </c>
    </row>
    <row r="243" spans="1:7" ht="11.25">
      <c r="A243" s="540">
        <f t="shared" si="10"/>
        <v>242</v>
      </c>
      <c r="B243" s="540" t="s">
        <v>1747</v>
      </c>
      <c r="C243" s="540" t="s">
        <v>1748</v>
      </c>
      <c r="D243" s="540" t="s">
        <v>1749</v>
      </c>
      <c r="E243" s="541">
        <v>675</v>
      </c>
      <c r="F243" s="542">
        <f t="shared" si="11"/>
        <v>1819010</v>
      </c>
      <c r="G243" s="543">
        <f t="shared" si="9"/>
        <v>0.9675430711212055</v>
      </c>
    </row>
    <row r="244" spans="1:7" ht="11.25">
      <c r="A244" s="540">
        <f t="shared" si="10"/>
        <v>243</v>
      </c>
      <c r="B244" s="540" t="s">
        <v>1750</v>
      </c>
      <c r="C244" s="540" t="s">
        <v>1751</v>
      </c>
      <c r="D244" s="540" t="s">
        <v>1752</v>
      </c>
      <c r="E244" s="541">
        <v>675</v>
      </c>
      <c r="F244" s="542">
        <f t="shared" si="11"/>
        <v>1819685</v>
      </c>
      <c r="G244" s="543">
        <f t="shared" si="9"/>
        <v>0.967902107945086</v>
      </c>
    </row>
    <row r="245" spans="1:7" ht="11.25">
      <c r="A245" s="540">
        <f t="shared" si="10"/>
        <v>244</v>
      </c>
      <c r="B245" s="540" t="s">
        <v>1753</v>
      </c>
      <c r="C245" s="540" t="s">
        <v>1754</v>
      </c>
      <c r="D245" s="540" t="s">
        <v>1755</v>
      </c>
      <c r="E245" s="541">
        <v>660</v>
      </c>
      <c r="F245" s="542">
        <f t="shared" si="11"/>
        <v>1820345</v>
      </c>
      <c r="G245" s="543">
        <f t="shared" si="9"/>
        <v>0.9682531661728803</v>
      </c>
    </row>
    <row r="246" spans="1:7" ht="11.25">
      <c r="A246" s="540">
        <f t="shared" si="10"/>
        <v>245</v>
      </c>
      <c r="B246" s="540" t="s">
        <v>1756</v>
      </c>
      <c r="C246" s="540" t="s">
        <v>1757</v>
      </c>
      <c r="D246" s="540" t="s">
        <v>1758</v>
      </c>
      <c r="E246" s="541">
        <v>620</v>
      </c>
      <c r="F246" s="542">
        <f t="shared" si="11"/>
        <v>1820965</v>
      </c>
      <c r="G246" s="543">
        <f t="shared" si="9"/>
        <v>0.9685829481444445</v>
      </c>
    </row>
    <row r="247" spans="1:7" ht="11.25">
      <c r="A247" s="540">
        <f t="shared" si="10"/>
        <v>246</v>
      </c>
      <c r="B247" s="540" t="s">
        <v>1759</v>
      </c>
      <c r="C247" s="540" t="s">
        <v>1760</v>
      </c>
      <c r="D247" s="540" t="s">
        <v>1761</v>
      </c>
      <c r="E247" s="541">
        <v>620</v>
      </c>
      <c r="F247" s="542">
        <f t="shared" si="11"/>
        <v>1821585</v>
      </c>
      <c r="G247" s="543">
        <f t="shared" si="9"/>
        <v>0.9689127301160088</v>
      </c>
    </row>
    <row r="248" spans="1:7" ht="11.25">
      <c r="A248" s="540">
        <f t="shared" si="10"/>
        <v>247</v>
      </c>
      <c r="B248" s="540" t="s">
        <v>1762</v>
      </c>
      <c r="C248" s="540" t="s">
        <v>1763</v>
      </c>
      <c r="D248" s="540" t="s">
        <v>1764</v>
      </c>
      <c r="E248" s="541">
        <v>615</v>
      </c>
      <c r="F248" s="542">
        <f t="shared" si="11"/>
        <v>1822200</v>
      </c>
      <c r="G248" s="543">
        <f t="shared" si="9"/>
        <v>0.9692398525555443</v>
      </c>
    </row>
    <row r="249" spans="1:7" ht="11.25">
      <c r="A249" s="540">
        <f t="shared" si="10"/>
        <v>248</v>
      </c>
      <c r="B249" s="540" t="s">
        <v>1765</v>
      </c>
      <c r="C249" s="540" t="s">
        <v>1766</v>
      </c>
      <c r="D249" s="540" t="s">
        <v>1767</v>
      </c>
      <c r="E249" s="541">
        <v>613</v>
      </c>
      <c r="F249" s="542">
        <f t="shared" si="11"/>
        <v>1822813</v>
      </c>
      <c r="G249" s="543">
        <f t="shared" si="9"/>
        <v>0.9695659111822683</v>
      </c>
    </row>
    <row r="250" spans="1:7" ht="11.25">
      <c r="A250" s="540">
        <f t="shared" si="10"/>
        <v>249</v>
      </c>
      <c r="B250" s="540" t="s">
        <v>1768</v>
      </c>
      <c r="C250" s="540" t="s">
        <v>1769</v>
      </c>
      <c r="D250" s="540" t="s">
        <v>1770</v>
      </c>
      <c r="E250" s="541">
        <v>610</v>
      </c>
      <c r="F250" s="542">
        <f t="shared" si="11"/>
        <v>1823423</v>
      </c>
      <c r="G250" s="543">
        <f t="shared" si="9"/>
        <v>0.9698903740897752</v>
      </c>
    </row>
    <row r="251" spans="1:7" ht="11.25">
      <c r="A251" s="540">
        <f t="shared" si="10"/>
        <v>250</v>
      </c>
      <c r="B251" s="540" t="s">
        <v>1771</v>
      </c>
      <c r="C251" s="540" t="s">
        <v>1772</v>
      </c>
      <c r="D251" s="540" t="s">
        <v>1773</v>
      </c>
      <c r="E251" s="541">
        <v>601</v>
      </c>
      <c r="F251" s="542">
        <f t="shared" si="11"/>
        <v>1824024</v>
      </c>
      <c r="G251" s="543">
        <f t="shared" si="9"/>
        <v>0.9702100498396302</v>
      </c>
    </row>
    <row r="252" spans="1:7" ht="11.25">
      <c r="A252" s="62">
        <f t="shared" si="10"/>
        <v>251</v>
      </c>
      <c r="B252" s="62" t="s">
        <v>1774</v>
      </c>
      <c r="C252" s="62" t="s">
        <v>1775</v>
      </c>
      <c r="D252" s="62" t="s">
        <v>1776</v>
      </c>
      <c r="E252" s="63">
        <v>595</v>
      </c>
      <c r="F252" s="10">
        <f t="shared" si="11"/>
        <v>1824619</v>
      </c>
      <c r="G252" s="11">
        <f t="shared" si="9"/>
        <v>0.9705265341510508</v>
      </c>
    </row>
    <row r="253" spans="1:7" ht="11.25">
      <c r="A253" s="62">
        <f t="shared" si="10"/>
        <v>252</v>
      </c>
      <c r="B253" s="62" t="s">
        <v>1777</v>
      </c>
      <c r="C253" s="62" t="s">
        <v>1778</v>
      </c>
      <c r="D253" s="62" t="s">
        <v>1779</v>
      </c>
      <c r="E253" s="63">
        <v>594</v>
      </c>
      <c r="F253" s="10">
        <f t="shared" si="11"/>
        <v>1825213</v>
      </c>
      <c r="G253" s="11">
        <f t="shared" si="9"/>
        <v>0.9708424865560656</v>
      </c>
    </row>
    <row r="254" spans="1:7" ht="11.25">
      <c r="A254" s="62">
        <f t="shared" si="10"/>
        <v>253</v>
      </c>
      <c r="B254" s="62" t="s">
        <v>1780</v>
      </c>
      <c r="C254" s="62" t="s">
        <v>1781</v>
      </c>
      <c r="D254" s="62" t="s">
        <v>1782</v>
      </c>
      <c r="E254" s="63">
        <v>588</v>
      </c>
      <c r="F254" s="10">
        <f t="shared" si="11"/>
        <v>1825801</v>
      </c>
      <c r="G254" s="11">
        <f t="shared" si="9"/>
        <v>0.9711552475226459</v>
      </c>
    </row>
    <row r="255" spans="1:7" ht="11.25">
      <c r="A255" s="62">
        <f t="shared" si="10"/>
        <v>254</v>
      </c>
      <c r="B255" s="62" t="s">
        <v>1783</v>
      </c>
      <c r="C255" s="62" t="s">
        <v>1784</v>
      </c>
      <c r="D255" s="62" t="s">
        <v>328</v>
      </c>
      <c r="E255" s="63">
        <v>570</v>
      </c>
      <c r="F255" s="10">
        <f t="shared" si="11"/>
        <v>1826371</v>
      </c>
      <c r="G255" s="11">
        <f t="shared" si="9"/>
        <v>0.9714584341739227</v>
      </c>
    </row>
    <row r="256" spans="1:7" ht="11.25">
      <c r="A256" s="62">
        <f t="shared" si="10"/>
        <v>255</v>
      </c>
      <c r="B256" s="62" t="s">
        <v>1785</v>
      </c>
      <c r="C256" s="62" t="s">
        <v>1786</v>
      </c>
      <c r="D256" s="62" t="s">
        <v>1787</v>
      </c>
      <c r="E256" s="63">
        <v>570</v>
      </c>
      <c r="F256" s="10">
        <f t="shared" si="11"/>
        <v>1826941</v>
      </c>
      <c r="G256" s="11">
        <f t="shared" si="9"/>
        <v>0.9717616208251996</v>
      </c>
    </row>
    <row r="257" spans="1:7" ht="11.25">
      <c r="A257" s="62">
        <f t="shared" si="10"/>
        <v>256</v>
      </c>
      <c r="B257" s="62" t="s">
        <v>1788</v>
      </c>
      <c r="C257" s="62" t="s">
        <v>1789</v>
      </c>
      <c r="D257" s="62" t="s">
        <v>1790</v>
      </c>
      <c r="E257" s="63">
        <v>560</v>
      </c>
      <c r="F257" s="10">
        <f t="shared" si="11"/>
        <v>1827501</v>
      </c>
      <c r="G257" s="11">
        <f t="shared" si="9"/>
        <v>0.972059488412419</v>
      </c>
    </row>
    <row r="258" spans="1:7" ht="11.25">
      <c r="A258" s="62">
        <f t="shared" si="10"/>
        <v>257</v>
      </c>
      <c r="B258" s="62" t="s">
        <v>1791</v>
      </c>
      <c r="C258" s="62" t="s">
        <v>1792</v>
      </c>
      <c r="D258" s="62" t="s">
        <v>1793</v>
      </c>
      <c r="E258" s="63">
        <v>545</v>
      </c>
      <c r="F258" s="10">
        <f t="shared" si="11"/>
        <v>1828046</v>
      </c>
      <c r="G258" s="11">
        <f t="shared" si="9"/>
        <v>0.9723493774035521</v>
      </c>
    </row>
    <row r="259" spans="1:7" ht="11.25">
      <c r="A259" s="62">
        <f t="shared" si="10"/>
        <v>258</v>
      </c>
      <c r="B259" s="62" t="s">
        <v>1794</v>
      </c>
      <c r="C259" s="62" t="s">
        <v>1795</v>
      </c>
      <c r="D259" s="62" t="s">
        <v>1796</v>
      </c>
      <c r="E259" s="63">
        <v>544</v>
      </c>
      <c r="F259" s="10">
        <f t="shared" si="11"/>
        <v>1828590</v>
      </c>
      <c r="G259" s="11">
        <f aca="true" t="shared" si="12" ref="G259:G322">F259/F$497</f>
        <v>0.9726387344882794</v>
      </c>
    </row>
    <row r="260" spans="1:7" ht="11.25">
      <c r="A260" s="62">
        <f aca="true" t="shared" si="13" ref="A260:A323">A259+1</f>
        <v>259</v>
      </c>
      <c r="B260" s="62" t="s">
        <v>1797</v>
      </c>
      <c r="C260" s="62" t="s">
        <v>1798</v>
      </c>
      <c r="D260" s="62" t="s">
        <v>5057</v>
      </c>
      <c r="E260" s="63">
        <v>542</v>
      </c>
      <c r="F260" s="10">
        <f aca="true" t="shared" si="14" ref="F260:F323">E260+F259</f>
        <v>1829132</v>
      </c>
      <c r="G260" s="11">
        <f t="shared" si="12"/>
        <v>0.9729270277601954</v>
      </c>
    </row>
    <row r="261" spans="1:7" ht="11.25">
      <c r="A261" s="62">
        <f t="shared" si="13"/>
        <v>260</v>
      </c>
      <c r="B261" s="62" t="s">
        <v>5058</v>
      </c>
      <c r="C261" s="62" t="s">
        <v>5059</v>
      </c>
      <c r="D261" s="62" t="s">
        <v>5060</v>
      </c>
      <c r="E261" s="63">
        <v>540</v>
      </c>
      <c r="F261" s="10">
        <f t="shared" si="14"/>
        <v>1829672</v>
      </c>
      <c r="G261" s="11">
        <f t="shared" si="12"/>
        <v>0.9732142572192997</v>
      </c>
    </row>
    <row r="262" spans="1:7" ht="11.25">
      <c r="A262" s="62">
        <f t="shared" si="13"/>
        <v>261</v>
      </c>
      <c r="B262" s="62" t="s">
        <v>5061</v>
      </c>
      <c r="C262" s="62" t="s">
        <v>5062</v>
      </c>
      <c r="D262" s="62" t="s">
        <v>5063</v>
      </c>
      <c r="E262" s="63">
        <v>536</v>
      </c>
      <c r="F262" s="10">
        <f t="shared" si="14"/>
        <v>1830208</v>
      </c>
      <c r="G262" s="11">
        <f t="shared" si="12"/>
        <v>0.9734993590527811</v>
      </c>
    </row>
    <row r="263" spans="1:7" ht="11.25">
      <c r="A263" s="62">
        <f t="shared" si="13"/>
        <v>262</v>
      </c>
      <c r="B263" s="62" t="s">
        <v>5064</v>
      </c>
      <c r="C263" s="62" t="s">
        <v>5065</v>
      </c>
      <c r="D263" s="62" t="s">
        <v>5066</v>
      </c>
      <c r="E263" s="63">
        <v>530</v>
      </c>
      <c r="F263" s="10">
        <f t="shared" si="14"/>
        <v>1830738</v>
      </c>
      <c r="G263" s="11">
        <f t="shared" si="12"/>
        <v>0.973781269447828</v>
      </c>
    </row>
    <row r="264" spans="1:7" ht="11.25">
      <c r="A264" s="62">
        <f t="shared" si="13"/>
        <v>263</v>
      </c>
      <c r="B264" s="62" t="s">
        <v>5067</v>
      </c>
      <c r="C264" s="62" t="s">
        <v>5068</v>
      </c>
      <c r="D264" s="62" t="s">
        <v>5069</v>
      </c>
      <c r="E264" s="63">
        <v>525</v>
      </c>
      <c r="F264" s="10">
        <f t="shared" si="14"/>
        <v>1831263</v>
      </c>
      <c r="G264" s="11">
        <f t="shared" si="12"/>
        <v>0.9740605203108461</v>
      </c>
    </row>
    <row r="265" spans="1:7" ht="11.25">
      <c r="A265" s="62">
        <f t="shared" si="13"/>
        <v>264</v>
      </c>
      <c r="B265" s="62" t="s">
        <v>5070</v>
      </c>
      <c r="C265" s="62" t="s">
        <v>5071</v>
      </c>
      <c r="D265" s="62" t="s">
        <v>5072</v>
      </c>
      <c r="E265" s="63">
        <v>525</v>
      </c>
      <c r="F265" s="10">
        <f t="shared" si="14"/>
        <v>1831788</v>
      </c>
      <c r="G265" s="11">
        <f t="shared" si="12"/>
        <v>0.9743397711738643</v>
      </c>
    </row>
    <row r="266" spans="1:7" ht="11.25">
      <c r="A266" s="62">
        <f t="shared" si="13"/>
        <v>265</v>
      </c>
      <c r="B266" s="62" t="s">
        <v>5073</v>
      </c>
      <c r="C266" s="62" t="s">
        <v>5074</v>
      </c>
      <c r="D266" s="62" t="s">
        <v>1160</v>
      </c>
      <c r="E266" s="63">
        <v>523</v>
      </c>
      <c r="F266" s="10">
        <f t="shared" si="14"/>
        <v>1832311</v>
      </c>
      <c r="G266" s="11">
        <f t="shared" si="12"/>
        <v>0.9746179582240709</v>
      </c>
    </row>
    <row r="267" spans="1:7" ht="11.25">
      <c r="A267" s="62">
        <f t="shared" si="13"/>
        <v>266</v>
      </c>
      <c r="B267" s="62" t="s">
        <v>1161</v>
      </c>
      <c r="C267" s="62" t="s">
        <v>1162</v>
      </c>
      <c r="D267" s="62" t="s">
        <v>1163</v>
      </c>
      <c r="E267" s="63">
        <v>520</v>
      </c>
      <c r="F267" s="10">
        <f t="shared" si="14"/>
        <v>1832831</v>
      </c>
      <c r="G267" s="11">
        <f t="shared" si="12"/>
        <v>0.9748945495550603</v>
      </c>
    </row>
    <row r="268" spans="1:7" ht="11.25">
      <c r="A268" s="62">
        <f t="shared" si="13"/>
        <v>267</v>
      </c>
      <c r="B268" s="62" t="s">
        <v>1164</v>
      </c>
      <c r="C268" s="62" t="s">
        <v>1165</v>
      </c>
      <c r="D268" s="62" t="s">
        <v>1166</v>
      </c>
      <c r="E268" s="63">
        <v>515</v>
      </c>
      <c r="F268" s="10">
        <f t="shared" si="14"/>
        <v>1833346</v>
      </c>
      <c r="G268" s="11">
        <f t="shared" si="12"/>
        <v>0.9751684813540209</v>
      </c>
    </row>
    <row r="269" spans="1:7" ht="11.25">
      <c r="A269" s="62">
        <f t="shared" si="13"/>
        <v>268</v>
      </c>
      <c r="B269" s="62" t="s">
        <v>1167</v>
      </c>
      <c r="C269" s="62" t="s">
        <v>1168</v>
      </c>
      <c r="D269" s="62" t="s">
        <v>1169</v>
      </c>
      <c r="E269" s="63">
        <v>511</v>
      </c>
      <c r="F269" s="10">
        <f t="shared" si="14"/>
        <v>1833857</v>
      </c>
      <c r="G269" s="11">
        <f t="shared" si="12"/>
        <v>0.9754402855273586</v>
      </c>
    </row>
    <row r="270" spans="1:7" ht="11.25">
      <c r="A270" s="62">
        <f t="shared" si="13"/>
        <v>269</v>
      </c>
      <c r="B270" s="62" t="s">
        <v>1170</v>
      </c>
      <c r="C270" s="62" t="s">
        <v>1171</v>
      </c>
      <c r="D270" s="62" t="s">
        <v>1172</v>
      </c>
      <c r="E270" s="63">
        <v>511</v>
      </c>
      <c r="F270" s="10">
        <f t="shared" si="14"/>
        <v>1834368</v>
      </c>
      <c r="G270" s="11">
        <f t="shared" si="12"/>
        <v>0.9757120897006962</v>
      </c>
    </row>
    <row r="271" spans="1:7" ht="11.25">
      <c r="A271" s="62">
        <f t="shared" si="13"/>
        <v>270</v>
      </c>
      <c r="B271" s="62" t="s">
        <v>1173</v>
      </c>
      <c r="C271" s="62" t="s">
        <v>1174</v>
      </c>
      <c r="D271" s="62" t="s">
        <v>1175</v>
      </c>
      <c r="E271" s="63">
        <v>510</v>
      </c>
      <c r="F271" s="10">
        <f t="shared" si="14"/>
        <v>1834878</v>
      </c>
      <c r="G271" s="11">
        <f t="shared" si="12"/>
        <v>0.9759833619676281</v>
      </c>
    </row>
    <row r="272" spans="1:7" ht="11.25">
      <c r="A272" s="62">
        <f t="shared" si="13"/>
        <v>271</v>
      </c>
      <c r="B272" s="62" t="s">
        <v>1176</v>
      </c>
      <c r="C272" s="62" t="s">
        <v>1177</v>
      </c>
      <c r="D272" s="62" t="s">
        <v>1178</v>
      </c>
      <c r="E272" s="63">
        <v>500</v>
      </c>
      <c r="F272" s="10">
        <f t="shared" si="14"/>
        <v>1835378</v>
      </c>
      <c r="G272" s="11">
        <f t="shared" si="12"/>
        <v>0.9762493151705026</v>
      </c>
    </row>
    <row r="273" spans="1:7" ht="11.25">
      <c r="A273" s="62">
        <f t="shared" si="13"/>
        <v>272</v>
      </c>
      <c r="B273" s="62" t="s">
        <v>1179</v>
      </c>
      <c r="C273" s="62" t="s">
        <v>1180</v>
      </c>
      <c r="D273" s="62" t="s">
        <v>1181</v>
      </c>
      <c r="E273" s="63">
        <v>474</v>
      </c>
      <c r="F273" s="10">
        <f t="shared" si="14"/>
        <v>1835852</v>
      </c>
      <c r="G273" s="11">
        <f t="shared" si="12"/>
        <v>0.9765014388068276</v>
      </c>
    </row>
    <row r="274" spans="1:7" ht="11.25">
      <c r="A274" s="62">
        <f t="shared" si="13"/>
        <v>273</v>
      </c>
      <c r="B274" s="62" t="s">
        <v>1182</v>
      </c>
      <c r="C274" s="62" t="s">
        <v>1183</v>
      </c>
      <c r="D274" s="62" t="s">
        <v>1184</v>
      </c>
      <c r="E274" s="63">
        <v>470</v>
      </c>
      <c r="F274" s="10">
        <f t="shared" si="14"/>
        <v>1836322</v>
      </c>
      <c r="G274" s="11">
        <f t="shared" si="12"/>
        <v>0.9767514348175295</v>
      </c>
    </row>
    <row r="275" spans="1:7" ht="11.25">
      <c r="A275" s="62">
        <f t="shared" si="13"/>
        <v>274</v>
      </c>
      <c r="B275" s="62" t="s">
        <v>1185</v>
      </c>
      <c r="C275" s="62" t="s">
        <v>1186</v>
      </c>
      <c r="D275" s="62" t="s">
        <v>1187</v>
      </c>
      <c r="E275" s="63">
        <v>470</v>
      </c>
      <c r="F275" s="10">
        <f t="shared" si="14"/>
        <v>1836792</v>
      </c>
      <c r="G275" s="11">
        <f t="shared" si="12"/>
        <v>0.9770014308282314</v>
      </c>
    </row>
    <row r="276" spans="1:7" ht="11.25">
      <c r="A276" s="62">
        <f t="shared" si="13"/>
        <v>275</v>
      </c>
      <c r="B276" s="62" t="s">
        <v>1188</v>
      </c>
      <c r="C276" s="62" t="s">
        <v>1189</v>
      </c>
      <c r="D276" s="62" t="s">
        <v>1190</v>
      </c>
      <c r="E276" s="63">
        <v>462</v>
      </c>
      <c r="F276" s="10">
        <f t="shared" si="14"/>
        <v>1837254</v>
      </c>
      <c r="G276" s="11">
        <f t="shared" si="12"/>
        <v>0.9772471715876875</v>
      </c>
    </row>
    <row r="277" spans="1:7" ht="11.25">
      <c r="A277" s="62">
        <f t="shared" si="13"/>
        <v>276</v>
      </c>
      <c r="B277" s="62" t="s">
        <v>1191</v>
      </c>
      <c r="C277" s="62" t="s">
        <v>1192</v>
      </c>
      <c r="D277" s="62" t="s">
        <v>1193</v>
      </c>
      <c r="E277" s="63">
        <v>462</v>
      </c>
      <c r="F277" s="10">
        <f t="shared" si="14"/>
        <v>1837716</v>
      </c>
      <c r="G277" s="11">
        <f t="shared" si="12"/>
        <v>0.9774929123471434</v>
      </c>
    </row>
    <row r="278" spans="1:7" ht="11.25">
      <c r="A278" s="62">
        <f t="shared" si="13"/>
        <v>277</v>
      </c>
      <c r="B278" s="62" t="s">
        <v>1194</v>
      </c>
      <c r="C278" s="62" t="s">
        <v>1195</v>
      </c>
      <c r="D278" s="62" t="s">
        <v>1196</v>
      </c>
      <c r="E278" s="63">
        <v>450</v>
      </c>
      <c r="F278" s="10">
        <f t="shared" si="14"/>
        <v>1838166</v>
      </c>
      <c r="G278" s="11">
        <f t="shared" si="12"/>
        <v>0.9777322702297304</v>
      </c>
    </row>
    <row r="279" spans="1:7" ht="11.25">
      <c r="A279" s="62">
        <f t="shared" si="13"/>
        <v>278</v>
      </c>
      <c r="B279" s="62" t="s">
        <v>1197</v>
      </c>
      <c r="C279" s="62" t="s">
        <v>4772</v>
      </c>
      <c r="D279" s="62" t="s">
        <v>328</v>
      </c>
      <c r="E279" s="63">
        <v>450</v>
      </c>
      <c r="F279" s="10">
        <f t="shared" si="14"/>
        <v>1838616</v>
      </c>
      <c r="G279" s="11">
        <f t="shared" si="12"/>
        <v>0.9779716281123173</v>
      </c>
    </row>
    <row r="280" spans="1:7" ht="11.25">
      <c r="A280" s="62">
        <f t="shared" si="13"/>
        <v>279</v>
      </c>
      <c r="B280" s="62" t="s">
        <v>4773</v>
      </c>
      <c r="C280" s="62" t="s">
        <v>4774</v>
      </c>
      <c r="D280" s="62" t="s">
        <v>4775</v>
      </c>
      <c r="E280" s="63">
        <v>442</v>
      </c>
      <c r="F280" s="10">
        <f t="shared" si="14"/>
        <v>1839058</v>
      </c>
      <c r="G280" s="11">
        <f t="shared" si="12"/>
        <v>0.9782067307436584</v>
      </c>
    </row>
    <row r="281" spans="1:7" ht="11.25">
      <c r="A281" s="62">
        <f t="shared" si="13"/>
        <v>280</v>
      </c>
      <c r="B281" s="62" t="s">
        <v>4776</v>
      </c>
      <c r="C281" s="62" t="s">
        <v>4777</v>
      </c>
      <c r="D281" s="62" t="s">
        <v>4778</v>
      </c>
      <c r="E281" s="63">
        <v>440</v>
      </c>
      <c r="F281" s="10">
        <f t="shared" si="14"/>
        <v>1839498</v>
      </c>
      <c r="G281" s="11">
        <f t="shared" si="12"/>
        <v>0.9784407695621878</v>
      </c>
    </row>
    <row r="282" spans="1:7" ht="11.25">
      <c r="A282" s="62">
        <f t="shared" si="13"/>
        <v>281</v>
      </c>
      <c r="B282" s="62" t="s">
        <v>4779</v>
      </c>
      <c r="C282" s="62" t="s">
        <v>4780</v>
      </c>
      <c r="D282" s="62" t="s">
        <v>4781</v>
      </c>
      <c r="E282" s="63">
        <v>440</v>
      </c>
      <c r="F282" s="10">
        <f t="shared" si="14"/>
        <v>1839938</v>
      </c>
      <c r="G282" s="11">
        <f t="shared" si="12"/>
        <v>0.9786748083807173</v>
      </c>
    </row>
    <row r="283" spans="1:7" ht="11.25">
      <c r="A283" s="62">
        <f t="shared" si="13"/>
        <v>282</v>
      </c>
      <c r="B283" s="62" t="s">
        <v>4782</v>
      </c>
      <c r="C283" s="62" t="s">
        <v>4783</v>
      </c>
      <c r="D283" s="62" t="s">
        <v>4784</v>
      </c>
      <c r="E283" s="63">
        <v>440</v>
      </c>
      <c r="F283" s="10">
        <f t="shared" si="14"/>
        <v>1840378</v>
      </c>
      <c r="G283" s="11">
        <f t="shared" si="12"/>
        <v>0.9789088471992469</v>
      </c>
    </row>
    <row r="284" spans="1:7" ht="11.25">
      <c r="A284" s="62">
        <f t="shared" si="13"/>
        <v>283</v>
      </c>
      <c r="B284" s="62" t="s">
        <v>4785</v>
      </c>
      <c r="C284" s="62" t="s">
        <v>4786</v>
      </c>
      <c r="D284" s="62" t="s">
        <v>328</v>
      </c>
      <c r="E284" s="63">
        <v>440</v>
      </c>
      <c r="F284" s="10">
        <f t="shared" si="14"/>
        <v>1840818</v>
      </c>
      <c r="G284" s="11">
        <f t="shared" si="12"/>
        <v>0.9791428860177763</v>
      </c>
    </row>
    <row r="285" spans="1:7" ht="11.25">
      <c r="A285" s="62">
        <f t="shared" si="13"/>
        <v>284</v>
      </c>
      <c r="B285" s="62" t="s">
        <v>4787</v>
      </c>
      <c r="C285" s="62" t="s">
        <v>4788</v>
      </c>
      <c r="D285" s="62" t="s">
        <v>4789</v>
      </c>
      <c r="E285" s="63">
        <v>440</v>
      </c>
      <c r="F285" s="10">
        <f t="shared" si="14"/>
        <v>1841258</v>
      </c>
      <c r="G285" s="11">
        <f t="shared" si="12"/>
        <v>0.9793769248363058</v>
      </c>
    </row>
    <row r="286" spans="1:7" ht="11.25">
      <c r="A286" s="62">
        <f t="shared" si="13"/>
        <v>285</v>
      </c>
      <c r="B286" s="62" t="s">
        <v>4790</v>
      </c>
      <c r="C286" s="62" t="s">
        <v>4791</v>
      </c>
      <c r="D286" s="62" t="s">
        <v>4792</v>
      </c>
      <c r="E286" s="63">
        <v>434</v>
      </c>
      <c r="F286" s="10">
        <f t="shared" si="14"/>
        <v>1841692</v>
      </c>
      <c r="G286" s="11">
        <f t="shared" si="12"/>
        <v>0.9796077722164008</v>
      </c>
    </row>
    <row r="287" spans="1:7" ht="11.25">
      <c r="A287" s="62">
        <f t="shared" si="13"/>
        <v>286</v>
      </c>
      <c r="B287" s="62" t="s">
        <v>4793</v>
      </c>
      <c r="C287" s="62" t="s">
        <v>4794</v>
      </c>
      <c r="D287" s="62" t="s">
        <v>4795</v>
      </c>
      <c r="E287" s="63">
        <v>430</v>
      </c>
      <c r="F287" s="10">
        <f t="shared" si="14"/>
        <v>1842122</v>
      </c>
      <c r="G287" s="11">
        <f t="shared" si="12"/>
        <v>0.9798364919708729</v>
      </c>
    </row>
    <row r="288" spans="1:7" ht="11.25">
      <c r="A288" s="62">
        <f t="shared" si="13"/>
        <v>287</v>
      </c>
      <c r="B288" s="62" t="s">
        <v>4796</v>
      </c>
      <c r="C288" s="62" t="s">
        <v>4797</v>
      </c>
      <c r="D288" s="62" t="s">
        <v>4798</v>
      </c>
      <c r="E288" s="63">
        <v>420</v>
      </c>
      <c r="F288" s="10">
        <f t="shared" si="14"/>
        <v>1842542</v>
      </c>
      <c r="G288" s="11">
        <f t="shared" si="12"/>
        <v>0.9800598926612873</v>
      </c>
    </row>
    <row r="289" spans="1:7" ht="11.25">
      <c r="A289" s="62">
        <f t="shared" si="13"/>
        <v>288</v>
      </c>
      <c r="B289" s="62" t="s">
        <v>4799</v>
      </c>
      <c r="C289" s="62" t="s">
        <v>4800</v>
      </c>
      <c r="D289" s="62" t="s">
        <v>4801</v>
      </c>
      <c r="E289" s="63">
        <v>420</v>
      </c>
      <c r="F289" s="10">
        <f t="shared" si="14"/>
        <v>1842962</v>
      </c>
      <c r="G289" s="11">
        <f t="shared" si="12"/>
        <v>0.9802832933517018</v>
      </c>
    </row>
    <row r="290" spans="1:7" ht="11.25">
      <c r="A290" s="62">
        <f t="shared" si="13"/>
        <v>289</v>
      </c>
      <c r="B290" s="62" t="s">
        <v>4802</v>
      </c>
      <c r="C290" s="62" t="s">
        <v>4803</v>
      </c>
      <c r="D290" s="62" t="s">
        <v>4804</v>
      </c>
      <c r="E290" s="63">
        <v>416</v>
      </c>
      <c r="F290" s="10">
        <f t="shared" si="14"/>
        <v>1843378</v>
      </c>
      <c r="G290" s="11">
        <f t="shared" si="12"/>
        <v>0.9805045664164933</v>
      </c>
    </row>
    <row r="291" spans="1:7" ht="11.25">
      <c r="A291" s="62">
        <f t="shared" si="13"/>
        <v>290</v>
      </c>
      <c r="B291" s="62" t="s">
        <v>4805</v>
      </c>
      <c r="C291" s="62" t="s">
        <v>4806</v>
      </c>
      <c r="D291" s="62" t="s">
        <v>4807</v>
      </c>
      <c r="E291" s="63">
        <v>409</v>
      </c>
      <c r="F291" s="10">
        <f t="shared" si="14"/>
        <v>1843787</v>
      </c>
      <c r="G291" s="11">
        <f t="shared" si="12"/>
        <v>0.9807221161364447</v>
      </c>
    </row>
    <row r="292" spans="1:7" ht="11.25">
      <c r="A292" s="62">
        <f t="shared" si="13"/>
        <v>291</v>
      </c>
      <c r="B292" s="62" t="s">
        <v>4808</v>
      </c>
      <c r="C292" s="62" t="s">
        <v>4809</v>
      </c>
      <c r="D292" s="62" t="s">
        <v>4810</v>
      </c>
      <c r="E292" s="63">
        <v>405</v>
      </c>
      <c r="F292" s="10">
        <f t="shared" si="14"/>
        <v>1844192</v>
      </c>
      <c r="G292" s="11">
        <f t="shared" si="12"/>
        <v>0.9809375382307729</v>
      </c>
    </row>
    <row r="293" spans="1:7" ht="11.25">
      <c r="A293" s="62">
        <f t="shared" si="13"/>
        <v>292</v>
      </c>
      <c r="B293" s="62" t="s">
        <v>4811</v>
      </c>
      <c r="C293" s="62" t="s">
        <v>4812</v>
      </c>
      <c r="D293" s="62" t="s">
        <v>4813</v>
      </c>
      <c r="E293" s="63">
        <v>400</v>
      </c>
      <c r="F293" s="10">
        <f t="shared" si="14"/>
        <v>1844592</v>
      </c>
      <c r="G293" s="11">
        <f t="shared" si="12"/>
        <v>0.9811503007930724</v>
      </c>
    </row>
    <row r="294" spans="1:7" ht="11.25">
      <c r="A294" s="62">
        <f t="shared" si="13"/>
        <v>293</v>
      </c>
      <c r="B294" s="62" t="s">
        <v>4814</v>
      </c>
      <c r="C294" s="62" t="s">
        <v>4815</v>
      </c>
      <c r="D294" s="62" t="s">
        <v>4816</v>
      </c>
      <c r="E294" s="63">
        <v>400</v>
      </c>
      <c r="F294" s="10">
        <f t="shared" si="14"/>
        <v>1844992</v>
      </c>
      <c r="G294" s="11">
        <f t="shared" si="12"/>
        <v>0.9813630633553719</v>
      </c>
    </row>
    <row r="295" spans="1:7" ht="11.25">
      <c r="A295" s="62">
        <f t="shared" si="13"/>
        <v>294</v>
      </c>
      <c r="B295" s="62" t="s">
        <v>4817</v>
      </c>
      <c r="C295" s="62" t="s">
        <v>4818</v>
      </c>
      <c r="D295" s="62" t="s">
        <v>4819</v>
      </c>
      <c r="E295" s="63">
        <v>399</v>
      </c>
      <c r="F295" s="10">
        <f t="shared" si="14"/>
        <v>1845391</v>
      </c>
      <c r="G295" s="11">
        <f t="shared" si="12"/>
        <v>0.9815752940112658</v>
      </c>
    </row>
    <row r="296" spans="1:7" ht="11.25">
      <c r="A296" s="62">
        <f t="shared" si="13"/>
        <v>295</v>
      </c>
      <c r="B296" s="62" t="s">
        <v>4820</v>
      </c>
      <c r="C296" s="62" t="s">
        <v>4821</v>
      </c>
      <c r="D296" s="62" t="s">
        <v>4822</v>
      </c>
      <c r="E296" s="63">
        <v>395</v>
      </c>
      <c r="F296" s="10">
        <f t="shared" si="14"/>
        <v>1845786</v>
      </c>
      <c r="G296" s="11">
        <f t="shared" si="12"/>
        <v>0.9817853970415366</v>
      </c>
    </row>
    <row r="297" spans="1:7" ht="11.25">
      <c r="A297" s="62">
        <f t="shared" si="13"/>
        <v>296</v>
      </c>
      <c r="B297" s="62" t="s">
        <v>4823</v>
      </c>
      <c r="C297" s="62" t="s">
        <v>4824</v>
      </c>
      <c r="D297" s="62" t="s">
        <v>4825</v>
      </c>
      <c r="E297" s="63">
        <v>392</v>
      </c>
      <c r="F297" s="10">
        <f t="shared" si="14"/>
        <v>1846178</v>
      </c>
      <c r="G297" s="11">
        <f t="shared" si="12"/>
        <v>0.9819939043525902</v>
      </c>
    </row>
    <row r="298" spans="1:7" ht="11.25">
      <c r="A298" s="62">
        <f t="shared" si="13"/>
        <v>297</v>
      </c>
      <c r="B298" s="62" t="s">
        <v>4826</v>
      </c>
      <c r="C298" s="62" t="s">
        <v>4827</v>
      </c>
      <c r="D298" s="62" t="s">
        <v>4828</v>
      </c>
      <c r="E298" s="63">
        <v>390</v>
      </c>
      <c r="F298" s="10">
        <f t="shared" si="14"/>
        <v>1846568</v>
      </c>
      <c r="G298" s="11">
        <f t="shared" si="12"/>
        <v>0.9822013478508321</v>
      </c>
    </row>
    <row r="299" spans="1:7" ht="11.25">
      <c r="A299" s="62">
        <f t="shared" si="13"/>
        <v>298</v>
      </c>
      <c r="B299" s="62" t="s">
        <v>4829</v>
      </c>
      <c r="C299" s="62" t="s">
        <v>4830</v>
      </c>
      <c r="D299" s="62" t="s">
        <v>4831</v>
      </c>
      <c r="E299" s="63">
        <v>385</v>
      </c>
      <c r="F299" s="10">
        <f t="shared" si="14"/>
        <v>1846953</v>
      </c>
      <c r="G299" s="11">
        <f t="shared" si="12"/>
        <v>0.9824061318170455</v>
      </c>
    </row>
    <row r="300" spans="1:7" ht="11.25">
      <c r="A300" s="62">
        <f t="shared" si="13"/>
        <v>299</v>
      </c>
      <c r="B300" s="62" t="s">
        <v>4832</v>
      </c>
      <c r="C300" s="62" t="s">
        <v>4833</v>
      </c>
      <c r="D300" s="62" t="s">
        <v>4834</v>
      </c>
      <c r="E300" s="63">
        <v>380</v>
      </c>
      <c r="F300" s="10">
        <f t="shared" si="14"/>
        <v>1847333</v>
      </c>
      <c r="G300" s="11">
        <f t="shared" si="12"/>
        <v>0.98260825625123</v>
      </c>
    </row>
    <row r="301" spans="1:7" ht="11.25">
      <c r="A301" s="62">
        <f t="shared" si="13"/>
        <v>300</v>
      </c>
      <c r="B301" s="62" t="s">
        <v>4835</v>
      </c>
      <c r="C301" s="62" t="s">
        <v>4836</v>
      </c>
      <c r="D301" s="62" t="s">
        <v>4837</v>
      </c>
      <c r="E301" s="63">
        <v>380</v>
      </c>
      <c r="F301" s="10">
        <f t="shared" si="14"/>
        <v>1847713</v>
      </c>
      <c r="G301" s="11">
        <f t="shared" si="12"/>
        <v>0.9828103806854146</v>
      </c>
    </row>
    <row r="302" spans="1:7" ht="11.25">
      <c r="A302" s="62">
        <f t="shared" si="13"/>
        <v>301</v>
      </c>
      <c r="B302" s="62" t="s">
        <v>4838</v>
      </c>
      <c r="C302" s="62" t="s">
        <v>4839</v>
      </c>
      <c r="D302" s="62" t="s">
        <v>4840</v>
      </c>
      <c r="E302" s="63">
        <v>376</v>
      </c>
      <c r="F302" s="10">
        <f t="shared" si="14"/>
        <v>1848089</v>
      </c>
      <c r="G302" s="11">
        <f t="shared" si="12"/>
        <v>0.9830103774939761</v>
      </c>
    </row>
    <row r="303" spans="1:7" ht="11.25">
      <c r="A303" s="62">
        <f t="shared" si="13"/>
        <v>302</v>
      </c>
      <c r="B303" s="62" t="s">
        <v>4841</v>
      </c>
      <c r="C303" s="62" t="s">
        <v>4842</v>
      </c>
      <c r="D303" s="62" t="s">
        <v>4843</v>
      </c>
      <c r="E303" s="63">
        <v>366</v>
      </c>
      <c r="F303" s="10">
        <f t="shared" si="14"/>
        <v>1848455</v>
      </c>
      <c r="G303" s="11">
        <f t="shared" si="12"/>
        <v>0.9832050552384802</v>
      </c>
    </row>
    <row r="304" spans="1:7" ht="11.25">
      <c r="A304" s="62">
        <f t="shared" si="13"/>
        <v>303</v>
      </c>
      <c r="B304" s="62" t="s">
        <v>4844</v>
      </c>
      <c r="C304" s="62" t="s">
        <v>4845</v>
      </c>
      <c r="D304" s="62" t="s">
        <v>4846</v>
      </c>
      <c r="E304" s="63">
        <v>365</v>
      </c>
      <c r="F304" s="10">
        <f t="shared" si="14"/>
        <v>1848820</v>
      </c>
      <c r="G304" s="11">
        <f t="shared" si="12"/>
        <v>0.9833992010765785</v>
      </c>
    </row>
    <row r="305" spans="1:7" ht="11.25">
      <c r="A305" s="62">
        <f t="shared" si="13"/>
        <v>304</v>
      </c>
      <c r="B305" s="62" t="s">
        <v>4847</v>
      </c>
      <c r="C305" s="62" t="s">
        <v>4848</v>
      </c>
      <c r="D305" s="62" t="s">
        <v>4849</v>
      </c>
      <c r="E305" s="63">
        <v>360</v>
      </c>
      <c r="F305" s="10">
        <f t="shared" si="14"/>
        <v>1849180</v>
      </c>
      <c r="G305" s="11">
        <f t="shared" si="12"/>
        <v>0.9835906873826481</v>
      </c>
    </row>
    <row r="306" spans="1:7" ht="11.25">
      <c r="A306" s="62">
        <f t="shared" si="13"/>
        <v>305</v>
      </c>
      <c r="B306" s="62" t="s">
        <v>4850</v>
      </c>
      <c r="C306" s="62" t="s">
        <v>4851</v>
      </c>
      <c r="D306" s="62" t="s">
        <v>4852</v>
      </c>
      <c r="E306" s="63">
        <v>360</v>
      </c>
      <c r="F306" s="10">
        <f t="shared" si="14"/>
        <v>1849540</v>
      </c>
      <c r="G306" s="11">
        <f t="shared" si="12"/>
        <v>0.9837821736887178</v>
      </c>
    </row>
    <row r="307" spans="1:7" ht="11.25">
      <c r="A307" s="62">
        <f t="shared" si="13"/>
        <v>306</v>
      </c>
      <c r="B307" s="62" t="s">
        <v>4853</v>
      </c>
      <c r="C307" s="62" t="s">
        <v>4854</v>
      </c>
      <c r="D307" s="62" t="s">
        <v>4855</v>
      </c>
      <c r="E307" s="63">
        <v>360</v>
      </c>
      <c r="F307" s="10">
        <f t="shared" si="14"/>
        <v>1849900</v>
      </c>
      <c r="G307" s="11">
        <f t="shared" si="12"/>
        <v>0.9839736599947874</v>
      </c>
    </row>
    <row r="308" spans="1:7" ht="11.25">
      <c r="A308" s="62">
        <f t="shared" si="13"/>
        <v>307</v>
      </c>
      <c r="B308" s="62" t="s">
        <v>4856</v>
      </c>
      <c r="C308" s="62" t="s">
        <v>4857</v>
      </c>
      <c r="D308" s="62" t="s">
        <v>4858</v>
      </c>
      <c r="E308" s="63">
        <v>359</v>
      </c>
      <c r="F308" s="10">
        <f t="shared" si="14"/>
        <v>1850259</v>
      </c>
      <c r="G308" s="11">
        <f t="shared" si="12"/>
        <v>0.9841646143944511</v>
      </c>
    </row>
    <row r="309" spans="1:7" ht="11.25">
      <c r="A309" s="62">
        <f t="shared" si="13"/>
        <v>308</v>
      </c>
      <c r="B309" s="62" t="s">
        <v>4859</v>
      </c>
      <c r="C309" s="62" t="s">
        <v>4860</v>
      </c>
      <c r="D309" s="62" t="s">
        <v>4861</v>
      </c>
      <c r="E309" s="63">
        <v>358</v>
      </c>
      <c r="F309" s="10">
        <f t="shared" si="14"/>
        <v>1850617</v>
      </c>
      <c r="G309" s="11">
        <f t="shared" si="12"/>
        <v>0.9843550368877092</v>
      </c>
    </row>
    <row r="310" spans="1:7" ht="11.25">
      <c r="A310" s="62">
        <f t="shared" si="13"/>
        <v>309</v>
      </c>
      <c r="B310" s="62" t="s">
        <v>4862</v>
      </c>
      <c r="C310" s="62" t="s">
        <v>4863</v>
      </c>
      <c r="D310" s="62" t="s">
        <v>328</v>
      </c>
      <c r="E310" s="63">
        <v>345</v>
      </c>
      <c r="F310" s="10">
        <f t="shared" si="14"/>
        <v>1850962</v>
      </c>
      <c r="G310" s="11">
        <f t="shared" si="12"/>
        <v>0.9845385445976926</v>
      </c>
    </row>
    <row r="311" spans="1:7" ht="11.25">
      <c r="A311" s="62">
        <f t="shared" si="13"/>
        <v>310</v>
      </c>
      <c r="B311" s="62" t="s">
        <v>4864</v>
      </c>
      <c r="C311" s="62" t="s">
        <v>4865</v>
      </c>
      <c r="D311" s="62" t="s">
        <v>4866</v>
      </c>
      <c r="E311" s="63">
        <v>340</v>
      </c>
      <c r="F311" s="10">
        <f t="shared" si="14"/>
        <v>1851302</v>
      </c>
      <c r="G311" s="11">
        <f t="shared" si="12"/>
        <v>0.9847193927756472</v>
      </c>
    </row>
    <row r="312" spans="1:7" ht="11.25">
      <c r="A312" s="62">
        <f t="shared" si="13"/>
        <v>311</v>
      </c>
      <c r="B312" s="62" t="s">
        <v>4867</v>
      </c>
      <c r="C312" s="62" t="s">
        <v>4868</v>
      </c>
      <c r="D312" s="62" t="s">
        <v>4869</v>
      </c>
      <c r="E312" s="63">
        <v>340</v>
      </c>
      <c r="F312" s="10">
        <f t="shared" si="14"/>
        <v>1851642</v>
      </c>
      <c r="G312" s="11">
        <f t="shared" si="12"/>
        <v>0.9849002409536018</v>
      </c>
    </row>
    <row r="313" spans="1:7" ht="11.25">
      <c r="A313" s="62">
        <f t="shared" si="13"/>
        <v>312</v>
      </c>
      <c r="B313" s="62" t="s">
        <v>4870</v>
      </c>
      <c r="C313" s="62" t="s">
        <v>4871</v>
      </c>
      <c r="D313" s="62" t="s">
        <v>4872</v>
      </c>
      <c r="E313" s="63">
        <v>336</v>
      </c>
      <c r="F313" s="10">
        <f t="shared" si="14"/>
        <v>1851978</v>
      </c>
      <c r="G313" s="11">
        <f t="shared" si="12"/>
        <v>0.9850789615059334</v>
      </c>
    </row>
    <row r="314" spans="1:7" ht="11.25">
      <c r="A314" s="62">
        <f t="shared" si="13"/>
        <v>313</v>
      </c>
      <c r="B314" s="62" t="s">
        <v>4873</v>
      </c>
      <c r="C314" s="62" t="s">
        <v>4874</v>
      </c>
      <c r="D314" s="62" t="s">
        <v>4875</v>
      </c>
      <c r="E314" s="63">
        <v>335</v>
      </c>
      <c r="F314" s="10">
        <f t="shared" si="14"/>
        <v>1852313</v>
      </c>
      <c r="G314" s="11">
        <f t="shared" si="12"/>
        <v>0.9852571501518593</v>
      </c>
    </row>
    <row r="315" spans="1:7" ht="11.25">
      <c r="A315" s="62">
        <f t="shared" si="13"/>
        <v>314</v>
      </c>
      <c r="B315" s="62" t="s">
        <v>4876</v>
      </c>
      <c r="C315" s="62" t="s">
        <v>4877</v>
      </c>
      <c r="D315" s="62" t="s">
        <v>4878</v>
      </c>
      <c r="E315" s="63">
        <v>330</v>
      </c>
      <c r="F315" s="10">
        <f t="shared" si="14"/>
        <v>1852643</v>
      </c>
      <c r="G315" s="11">
        <f t="shared" si="12"/>
        <v>0.9854326792657564</v>
      </c>
    </row>
    <row r="316" spans="1:7" ht="11.25">
      <c r="A316" s="62">
        <f t="shared" si="13"/>
        <v>315</v>
      </c>
      <c r="B316" s="62" t="s">
        <v>4879</v>
      </c>
      <c r="C316" s="62" t="s">
        <v>4880</v>
      </c>
      <c r="D316" s="62" t="s">
        <v>328</v>
      </c>
      <c r="E316" s="63">
        <v>330</v>
      </c>
      <c r="F316" s="10">
        <f t="shared" si="14"/>
        <v>1852973</v>
      </c>
      <c r="G316" s="11">
        <f t="shared" si="12"/>
        <v>0.9856082083796535</v>
      </c>
    </row>
    <row r="317" spans="1:7" ht="11.25">
      <c r="A317" s="62">
        <f t="shared" si="13"/>
        <v>316</v>
      </c>
      <c r="B317" s="62" t="s">
        <v>4881</v>
      </c>
      <c r="C317" s="62" t="s">
        <v>4882</v>
      </c>
      <c r="D317" s="62" t="s">
        <v>496</v>
      </c>
      <c r="E317" s="63">
        <v>317</v>
      </c>
      <c r="F317" s="10">
        <f t="shared" si="14"/>
        <v>1853290</v>
      </c>
      <c r="G317" s="11">
        <f t="shared" si="12"/>
        <v>0.9857768227102759</v>
      </c>
    </row>
    <row r="318" spans="1:7" ht="11.25">
      <c r="A318" s="62">
        <f t="shared" si="13"/>
        <v>317</v>
      </c>
      <c r="B318" s="62" t="s">
        <v>497</v>
      </c>
      <c r="C318" s="62" t="s">
        <v>498</v>
      </c>
      <c r="D318" s="62" t="s">
        <v>499</v>
      </c>
      <c r="E318" s="63">
        <v>315</v>
      </c>
      <c r="F318" s="10">
        <f t="shared" si="14"/>
        <v>1853605</v>
      </c>
      <c r="G318" s="11">
        <f t="shared" si="12"/>
        <v>0.9859443732280868</v>
      </c>
    </row>
    <row r="319" spans="1:7" ht="11.25">
      <c r="A319" s="62">
        <f t="shared" si="13"/>
        <v>318</v>
      </c>
      <c r="B319" s="62" t="s">
        <v>500</v>
      </c>
      <c r="C319" s="62" t="s">
        <v>501</v>
      </c>
      <c r="D319" s="62" t="s">
        <v>502</v>
      </c>
      <c r="E319" s="63">
        <v>310</v>
      </c>
      <c r="F319" s="10">
        <f t="shared" si="14"/>
        <v>1853915</v>
      </c>
      <c r="G319" s="11">
        <f t="shared" si="12"/>
        <v>0.9861092642138689</v>
      </c>
    </row>
    <row r="320" spans="1:7" ht="11.25">
      <c r="A320" s="62">
        <f t="shared" si="13"/>
        <v>319</v>
      </c>
      <c r="B320" s="62" t="s">
        <v>503</v>
      </c>
      <c r="C320" s="62" t="s">
        <v>504</v>
      </c>
      <c r="D320" s="62" t="s">
        <v>505</v>
      </c>
      <c r="E320" s="63">
        <v>310</v>
      </c>
      <c r="F320" s="10">
        <f t="shared" si="14"/>
        <v>1854225</v>
      </c>
      <c r="G320" s="11">
        <f t="shared" si="12"/>
        <v>0.9862741551996511</v>
      </c>
    </row>
    <row r="321" spans="1:7" ht="11.25">
      <c r="A321" s="62">
        <f t="shared" si="13"/>
        <v>320</v>
      </c>
      <c r="B321" s="62" t="s">
        <v>506</v>
      </c>
      <c r="C321" s="62" t="s">
        <v>507</v>
      </c>
      <c r="D321" s="62" t="s">
        <v>508</v>
      </c>
      <c r="E321" s="63">
        <v>310</v>
      </c>
      <c r="F321" s="10">
        <f t="shared" si="14"/>
        <v>1854535</v>
      </c>
      <c r="G321" s="11">
        <f t="shared" si="12"/>
        <v>0.9864390461854332</v>
      </c>
    </row>
    <row r="322" spans="1:7" ht="11.25">
      <c r="A322" s="62">
        <f t="shared" si="13"/>
        <v>321</v>
      </c>
      <c r="B322" s="62" t="s">
        <v>509</v>
      </c>
      <c r="C322" s="62" t="s">
        <v>510</v>
      </c>
      <c r="D322" s="62" t="s">
        <v>511</v>
      </c>
      <c r="E322" s="63">
        <v>305</v>
      </c>
      <c r="F322" s="10">
        <f t="shared" si="14"/>
        <v>1854840</v>
      </c>
      <c r="G322" s="11">
        <f t="shared" si="12"/>
        <v>0.9866012776391866</v>
      </c>
    </row>
    <row r="323" spans="1:7" ht="11.25">
      <c r="A323" s="62">
        <f t="shared" si="13"/>
        <v>322</v>
      </c>
      <c r="B323" s="62" t="s">
        <v>512</v>
      </c>
      <c r="C323" s="62" t="s">
        <v>513</v>
      </c>
      <c r="D323" s="62" t="s">
        <v>514</v>
      </c>
      <c r="E323" s="63">
        <v>300</v>
      </c>
      <c r="F323" s="10">
        <f t="shared" si="14"/>
        <v>1855140</v>
      </c>
      <c r="G323" s="11">
        <f aca="true" t="shared" si="15" ref="G323:G386">F323/F$497</f>
        <v>0.9867608495609113</v>
      </c>
    </row>
    <row r="324" spans="1:7" ht="11.25">
      <c r="A324" s="62">
        <f aca="true" t="shared" si="16" ref="A324:A387">A323+1</f>
        <v>323</v>
      </c>
      <c r="B324" s="62" t="s">
        <v>515</v>
      </c>
      <c r="C324" s="62" t="s">
        <v>516</v>
      </c>
      <c r="D324" s="62" t="s">
        <v>517</v>
      </c>
      <c r="E324" s="63">
        <v>300</v>
      </c>
      <c r="F324" s="10">
        <f aca="true" t="shared" si="17" ref="F324:F387">E324+F323</f>
        <v>1855440</v>
      </c>
      <c r="G324" s="11">
        <f t="shared" si="15"/>
        <v>0.9869204214826359</v>
      </c>
    </row>
    <row r="325" spans="1:7" ht="11.25">
      <c r="A325" s="62">
        <f t="shared" si="16"/>
        <v>324</v>
      </c>
      <c r="B325" s="62" t="s">
        <v>518</v>
      </c>
      <c r="C325" s="62" t="s">
        <v>519</v>
      </c>
      <c r="D325" s="62" t="s">
        <v>520</v>
      </c>
      <c r="E325" s="63">
        <v>295</v>
      </c>
      <c r="F325" s="10">
        <f t="shared" si="17"/>
        <v>1855735</v>
      </c>
      <c r="G325" s="11">
        <f t="shared" si="15"/>
        <v>0.9870773338723319</v>
      </c>
    </row>
    <row r="326" spans="1:7" ht="11.25">
      <c r="A326" s="62">
        <f t="shared" si="16"/>
        <v>325</v>
      </c>
      <c r="B326" s="62" t="s">
        <v>521</v>
      </c>
      <c r="C326" s="62" t="s">
        <v>522</v>
      </c>
      <c r="D326" s="62" t="s">
        <v>523</v>
      </c>
      <c r="E326" s="63">
        <v>294</v>
      </c>
      <c r="F326" s="10">
        <f t="shared" si="17"/>
        <v>1856029</v>
      </c>
      <c r="G326" s="11">
        <f t="shared" si="15"/>
        <v>0.987233714355622</v>
      </c>
    </row>
    <row r="327" spans="1:7" ht="11.25">
      <c r="A327" s="62">
        <f t="shared" si="16"/>
        <v>326</v>
      </c>
      <c r="B327" s="62" t="s">
        <v>524</v>
      </c>
      <c r="C327" s="62" t="s">
        <v>525</v>
      </c>
      <c r="D327" s="62" t="s">
        <v>526</v>
      </c>
      <c r="E327" s="63">
        <v>294</v>
      </c>
      <c r="F327" s="10">
        <f t="shared" si="17"/>
        <v>1856323</v>
      </c>
      <c r="G327" s="11">
        <f t="shared" si="15"/>
        <v>0.9873900948389122</v>
      </c>
    </row>
    <row r="328" spans="1:7" ht="11.25">
      <c r="A328" s="62">
        <f t="shared" si="16"/>
        <v>327</v>
      </c>
      <c r="B328" s="62" t="s">
        <v>527</v>
      </c>
      <c r="C328" s="62" t="s">
        <v>528</v>
      </c>
      <c r="D328" s="62" t="s">
        <v>529</v>
      </c>
      <c r="E328" s="63">
        <v>291</v>
      </c>
      <c r="F328" s="10">
        <f t="shared" si="17"/>
        <v>1856614</v>
      </c>
      <c r="G328" s="11">
        <f t="shared" si="15"/>
        <v>0.9875448796029851</v>
      </c>
    </row>
    <row r="329" spans="1:7" ht="11.25">
      <c r="A329" s="62">
        <f t="shared" si="16"/>
        <v>328</v>
      </c>
      <c r="B329" s="62" t="s">
        <v>530</v>
      </c>
      <c r="C329" s="62" t="s">
        <v>531</v>
      </c>
      <c r="D329" s="62" t="s">
        <v>532</v>
      </c>
      <c r="E329" s="63">
        <v>290</v>
      </c>
      <c r="F329" s="10">
        <f t="shared" si="17"/>
        <v>1856904</v>
      </c>
      <c r="G329" s="11">
        <f t="shared" si="15"/>
        <v>0.9876991324606522</v>
      </c>
    </row>
    <row r="330" spans="1:7" ht="11.25">
      <c r="A330" s="62">
        <f t="shared" si="16"/>
        <v>329</v>
      </c>
      <c r="B330" s="62" t="s">
        <v>533</v>
      </c>
      <c r="C330" s="62" t="s">
        <v>534</v>
      </c>
      <c r="D330" s="62" t="s">
        <v>535</v>
      </c>
      <c r="E330" s="63">
        <v>290</v>
      </c>
      <c r="F330" s="10">
        <f t="shared" si="17"/>
        <v>1857194</v>
      </c>
      <c r="G330" s="11">
        <f t="shared" si="15"/>
        <v>0.9878533853183193</v>
      </c>
    </row>
    <row r="331" spans="1:7" ht="11.25">
      <c r="A331" s="62">
        <f t="shared" si="16"/>
        <v>330</v>
      </c>
      <c r="B331" s="62" t="s">
        <v>536</v>
      </c>
      <c r="C331" s="62" t="s">
        <v>537</v>
      </c>
      <c r="D331" s="62" t="s">
        <v>538</v>
      </c>
      <c r="E331" s="63">
        <v>283</v>
      </c>
      <c r="F331" s="10">
        <f t="shared" si="17"/>
        <v>1857477</v>
      </c>
      <c r="G331" s="11">
        <f t="shared" si="15"/>
        <v>0.9880039148311464</v>
      </c>
    </row>
    <row r="332" spans="1:7" ht="11.25">
      <c r="A332" s="62">
        <f t="shared" si="16"/>
        <v>331</v>
      </c>
      <c r="B332" s="62" t="s">
        <v>539</v>
      </c>
      <c r="C332" s="62" t="s">
        <v>540</v>
      </c>
      <c r="D332" s="62" t="s">
        <v>328</v>
      </c>
      <c r="E332" s="63">
        <v>280</v>
      </c>
      <c r="F332" s="10">
        <f t="shared" si="17"/>
        <v>1857757</v>
      </c>
      <c r="G332" s="11">
        <f t="shared" si="15"/>
        <v>0.9881528486247559</v>
      </c>
    </row>
    <row r="333" spans="1:7" ht="11.25">
      <c r="A333" s="62">
        <f t="shared" si="16"/>
        <v>332</v>
      </c>
      <c r="B333" s="62" t="s">
        <v>541</v>
      </c>
      <c r="C333" s="62" t="s">
        <v>542</v>
      </c>
      <c r="D333" s="62" t="s">
        <v>543</v>
      </c>
      <c r="E333" s="63">
        <v>280</v>
      </c>
      <c r="F333" s="10">
        <f t="shared" si="17"/>
        <v>1858037</v>
      </c>
      <c r="G333" s="11">
        <f t="shared" si="15"/>
        <v>0.9883017824183656</v>
      </c>
    </row>
    <row r="334" spans="1:7" ht="11.25">
      <c r="A334" s="62">
        <f t="shared" si="16"/>
        <v>333</v>
      </c>
      <c r="B334" s="62" t="s">
        <v>544</v>
      </c>
      <c r="C334" s="62" t="s">
        <v>545</v>
      </c>
      <c r="D334" s="62" t="s">
        <v>546</v>
      </c>
      <c r="E334" s="63">
        <v>280</v>
      </c>
      <c r="F334" s="10">
        <f t="shared" si="17"/>
        <v>1858317</v>
      </c>
      <c r="G334" s="11">
        <f t="shared" si="15"/>
        <v>0.9884507162119753</v>
      </c>
    </row>
    <row r="335" spans="1:7" ht="11.25">
      <c r="A335" s="62">
        <f t="shared" si="16"/>
        <v>334</v>
      </c>
      <c r="B335" s="62" t="s">
        <v>547</v>
      </c>
      <c r="C335" s="62" t="s">
        <v>548</v>
      </c>
      <c r="D335" s="62" t="s">
        <v>549</v>
      </c>
      <c r="E335" s="63">
        <v>280</v>
      </c>
      <c r="F335" s="10">
        <f t="shared" si="17"/>
        <v>1858597</v>
      </c>
      <c r="G335" s="11">
        <f t="shared" si="15"/>
        <v>0.988599650005585</v>
      </c>
    </row>
    <row r="336" spans="1:7" ht="11.25">
      <c r="A336" s="62">
        <f t="shared" si="16"/>
        <v>335</v>
      </c>
      <c r="B336" s="62" t="s">
        <v>550</v>
      </c>
      <c r="C336" s="62" t="s">
        <v>551</v>
      </c>
      <c r="D336" s="62" t="s">
        <v>552</v>
      </c>
      <c r="E336" s="63">
        <v>275</v>
      </c>
      <c r="F336" s="10">
        <f t="shared" si="17"/>
        <v>1858872</v>
      </c>
      <c r="G336" s="11">
        <f t="shared" si="15"/>
        <v>0.9887459242671659</v>
      </c>
    </row>
    <row r="337" spans="1:7" ht="11.25">
      <c r="A337" s="62">
        <f t="shared" si="16"/>
        <v>336</v>
      </c>
      <c r="B337" s="62" t="s">
        <v>553</v>
      </c>
      <c r="C337" s="62" t="s">
        <v>554</v>
      </c>
      <c r="D337" s="62" t="s">
        <v>328</v>
      </c>
      <c r="E337" s="63">
        <v>270</v>
      </c>
      <c r="F337" s="10">
        <f t="shared" si="17"/>
        <v>1859142</v>
      </c>
      <c r="G337" s="11">
        <f t="shared" si="15"/>
        <v>0.9888895389967182</v>
      </c>
    </row>
    <row r="338" spans="1:7" ht="11.25">
      <c r="A338" s="62">
        <f t="shared" si="16"/>
        <v>337</v>
      </c>
      <c r="B338" s="62" t="s">
        <v>555</v>
      </c>
      <c r="C338" s="62" t="s">
        <v>556</v>
      </c>
      <c r="D338" s="62" t="s">
        <v>328</v>
      </c>
      <c r="E338" s="63">
        <v>270</v>
      </c>
      <c r="F338" s="10">
        <f t="shared" si="17"/>
        <v>1859412</v>
      </c>
      <c r="G338" s="11">
        <f t="shared" si="15"/>
        <v>0.9890331537262703</v>
      </c>
    </row>
    <row r="339" spans="1:7" ht="11.25">
      <c r="A339" s="62">
        <f t="shared" si="16"/>
        <v>338</v>
      </c>
      <c r="B339" s="62" t="s">
        <v>557</v>
      </c>
      <c r="C339" s="62" t="s">
        <v>558</v>
      </c>
      <c r="D339" s="62" t="s">
        <v>559</v>
      </c>
      <c r="E339" s="63">
        <v>270</v>
      </c>
      <c r="F339" s="10">
        <f t="shared" si="17"/>
        <v>1859682</v>
      </c>
      <c r="G339" s="11">
        <f t="shared" si="15"/>
        <v>0.9891767684558225</v>
      </c>
    </row>
    <row r="340" spans="1:7" ht="11.25">
      <c r="A340" s="62">
        <f t="shared" si="16"/>
        <v>339</v>
      </c>
      <c r="B340" s="62" t="s">
        <v>560</v>
      </c>
      <c r="C340" s="62" t="s">
        <v>561</v>
      </c>
      <c r="D340" s="62" t="s">
        <v>562</v>
      </c>
      <c r="E340" s="63">
        <v>266</v>
      </c>
      <c r="F340" s="10">
        <f t="shared" si="17"/>
        <v>1859948</v>
      </c>
      <c r="G340" s="11">
        <f t="shared" si="15"/>
        <v>0.9893182555597517</v>
      </c>
    </row>
    <row r="341" spans="1:7" ht="11.25">
      <c r="A341" s="62">
        <f t="shared" si="16"/>
        <v>340</v>
      </c>
      <c r="B341" s="62" t="s">
        <v>563</v>
      </c>
      <c r="C341" s="62" t="s">
        <v>564</v>
      </c>
      <c r="D341" s="62" t="s">
        <v>565</v>
      </c>
      <c r="E341" s="63">
        <v>265</v>
      </c>
      <c r="F341" s="10">
        <f t="shared" si="17"/>
        <v>1860213</v>
      </c>
      <c r="G341" s="11">
        <f t="shared" si="15"/>
        <v>0.9894592107572752</v>
      </c>
    </row>
    <row r="342" spans="1:7" ht="11.25">
      <c r="A342" s="62">
        <f t="shared" si="16"/>
        <v>341</v>
      </c>
      <c r="B342" s="62" t="s">
        <v>566</v>
      </c>
      <c r="C342" s="62" t="s">
        <v>567</v>
      </c>
      <c r="D342" s="62" t="s">
        <v>568</v>
      </c>
      <c r="E342" s="63">
        <v>265</v>
      </c>
      <c r="F342" s="10">
        <f t="shared" si="17"/>
        <v>1860478</v>
      </c>
      <c r="G342" s="11">
        <f t="shared" si="15"/>
        <v>0.9896001659547986</v>
      </c>
    </row>
    <row r="343" spans="1:7" ht="11.25">
      <c r="A343" s="62">
        <f t="shared" si="16"/>
        <v>342</v>
      </c>
      <c r="B343" s="62" t="s">
        <v>569</v>
      </c>
      <c r="C343" s="62" t="s">
        <v>570</v>
      </c>
      <c r="D343" s="62" t="s">
        <v>571</v>
      </c>
      <c r="E343" s="63">
        <v>259</v>
      </c>
      <c r="F343" s="10">
        <f t="shared" si="17"/>
        <v>1860737</v>
      </c>
      <c r="G343" s="11">
        <f t="shared" si="15"/>
        <v>0.9897379297138875</v>
      </c>
    </row>
    <row r="344" spans="1:7" ht="11.25">
      <c r="A344" s="62">
        <f t="shared" si="16"/>
        <v>343</v>
      </c>
      <c r="B344" s="62" t="s">
        <v>572</v>
      </c>
      <c r="C344" s="62" t="s">
        <v>573</v>
      </c>
      <c r="D344" s="62" t="s">
        <v>574</v>
      </c>
      <c r="E344" s="63">
        <v>255</v>
      </c>
      <c r="F344" s="10">
        <f t="shared" si="17"/>
        <v>1860992</v>
      </c>
      <c r="G344" s="11">
        <f t="shared" si="15"/>
        <v>0.9898735658473535</v>
      </c>
    </row>
    <row r="345" spans="1:7" ht="11.25">
      <c r="A345" s="62">
        <f t="shared" si="16"/>
        <v>344</v>
      </c>
      <c r="B345" s="62" t="s">
        <v>575</v>
      </c>
      <c r="C345" s="62" t="s">
        <v>576</v>
      </c>
      <c r="D345" s="62" t="s">
        <v>577</v>
      </c>
      <c r="E345" s="63">
        <v>255</v>
      </c>
      <c r="F345" s="10">
        <f t="shared" si="17"/>
        <v>1861247</v>
      </c>
      <c r="G345" s="11">
        <f t="shared" si="15"/>
        <v>0.9900092019808194</v>
      </c>
    </row>
    <row r="346" spans="1:7" ht="11.25">
      <c r="A346" s="62">
        <f t="shared" si="16"/>
        <v>345</v>
      </c>
      <c r="B346" s="62" t="s">
        <v>578</v>
      </c>
      <c r="C346" s="62" t="s">
        <v>2494</v>
      </c>
      <c r="D346" s="62" t="s">
        <v>328</v>
      </c>
      <c r="E346" s="63">
        <v>252</v>
      </c>
      <c r="F346" s="10">
        <f t="shared" si="17"/>
        <v>1861499</v>
      </c>
      <c r="G346" s="11">
        <f t="shared" si="15"/>
        <v>0.9901432423950681</v>
      </c>
    </row>
    <row r="347" spans="1:7" ht="11.25">
      <c r="A347" s="62">
        <f t="shared" si="16"/>
        <v>346</v>
      </c>
      <c r="B347" s="62" t="s">
        <v>2495</v>
      </c>
      <c r="C347" s="62" t="s">
        <v>2496</v>
      </c>
      <c r="D347" s="62" t="s">
        <v>2497</v>
      </c>
      <c r="E347" s="63">
        <v>250</v>
      </c>
      <c r="F347" s="10">
        <f t="shared" si="17"/>
        <v>1861749</v>
      </c>
      <c r="G347" s="11">
        <f t="shared" si="15"/>
        <v>0.9902762189965054</v>
      </c>
    </row>
    <row r="348" spans="1:7" ht="11.25">
      <c r="A348" s="62">
        <f t="shared" si="16"/>
        <v>347</v>
      </c>
      <c r="B348" s="62" t="s">
        <v>2498</v>
      </c>
      <c r="C348" s="62" t="s">
        <v>2499</v>
      </c>
      <c r="D348" s="62" t="s">
        <v>2500</v>
      </c>
      <c r="E348" s="63">
        <v>245</v>
      </c>
      <c r="F348" s="10">
        <f t="shared" si="17"/>
        <v>1861994</v>
      </c>
      <c r="G348" s="11">
        <f t="shared" si="15"/>
        <v>0.9904065360659139</v>
      </c>
    </row>
    <row r="349" spans="1:7" ht="11.25">
      <c r="A349" s="62">
        <f t="shared" si="16"/>
        <v>348</v>
      </c>
      <c r="B349" s="62" t="s">
        <v>2501</v>
      </c>
      <c r="C349" s="62" t="s">
        <v>2502</v>
      </c>
      <c r="D349" s="62" t="s">
        <v>2503</v>
      </c>
      <c r="E349" s="63">
        <v>244</v>
      </c>
      <c r="F349" s="10">
        <f t="shared" si="17"/>
        <v>1862238</v>
      </c>
      <c r="G349" s="11">
        <f t="shared" si="15"/>
        <v>0.9905363212289165</v>
      </c>
    </row>
    <row r="350" spans="1:7" ht="11.25">
      <c r="A350" s="62">
        <f t="shared" si="16"/>
        <v>349</v>
      </c>
      <c r="B350" s="62" t="s">
        <v>2504</v>
      </c>
      <c r="C350" s="62" t="s">
        <v>2505</v>
      </c>
      <c r="D350" s="62" t="s">
        <v>2506</v>
      </c>
      <c r="E350" s="63">
        <v>241</v>
      </c>
      <c r="F350" s="10">
        <f t="shared" si="17"/>
        <v>1862479</v>
      </c>
      <c r="G350" s="11">
        <f t="shared" si="15"/>
        <v>0.990664510672702</v>
      </c>
    </row>
    <row r="351" spans="1:7" ht="11.25">
      <c r="A351" s="62">
        <f t="shared" si="16"/>
        <v>350</v>
      </c>
      <c r="B351" s="62" t="s">
        <v>2507</v>
      </c>
      <c r="C351" s="62" t="s">
        <v>2508</v>
      </c>
      <c r="D351" s="62" t="s">
        <v>2509</v>
      </c>
      <c r="E351" s="63">
        <v>241</v>
      </c>
      <c r="F351" s="10">
        <f t="shared" si="17"/>
        <v>1862720</v>
      </c>
      <c r="G351" s="11">
        <f t="shared" si="15"/>
        <v>0.9907927001164875</v>
      </c>
    </row>
    <row r="352" spans="1:7" ht="11.25">
      <c r="A352" s="62">
        <f t="shared" si="16"/>
        <v>351</v>
      </c>
      <c r="B352" s="62" t="s">
        <v>2510</v>
      </c>
      <c r="C352" s="62" t="s">
        <v>2511</v>
      </c>
      <c r="D352" s="62" t="s">
        <v>2512</v>
      </c>
      <c r="E352" s="63">
        <v>240</v>
      </c>
      <c r="F352" s="10">
        <f t="shared" si="17"/>
        <v>1862960</v>
      </c>
      <c r="G352" s="11">
        <f t="shared" si="15"/>
        <v>0.9909203576538672</v>
      </c>
    </row>
    <row r="353" spans="1:7" ht="11.25">
      <c r="A353" s="62">
        <f t="shared" si="16"/>
        <v>352</v>
      </c>
      <c r="B353" s="62" t="s">
        <v>2513</v>
      </c>
      <c r="C353" s="62" t="s">
        <v>2514</v>
      </c>
      <c r="D353" s="62" t="s">
        <v>2515</v>
      </c>
      <c r="E353" s="63">
        <v>240</v>
      </c>
      <c r="F353" s="10">
        <f t="shared" si="17"/>
        <v>1863200</v>
      </c>
      <c r="G353" s="11">
        <f t="shared" si="15"/>
        <v>0.991048015191247</v>
      </c>
    </row>
    <row r="354" spans="1:7" ht="11.25">
      <c r="A354" s="62">
        <f t="shared" si="16"/>
        <v>353</v>
      </c>
      <c r="B354" s="62" t="s">
        <v>2516</v>
      </c>
      <c r="C354" s="62" t="s">
        <v>2517</v>
      </c>
      <c r="D354" s="62" t="s">
        <v>2518</v>
      </c>
      <c r="E354" s="63">
        <v>230</v>
      </c>
      <c r="F354" s="10">
        <f t="shared" si="17"/>
        <v>1863430</v>
      </c>
      <c r="G354" s="11">
        <f t="shared" si="15"/>
        <v>0.9911703536645692</v>
      </c>
    </row>
    <row r="355" spans="1:7" ht="11.25">
      <c r="A355" s="62">
        <f t="shared" si="16"/>
        <v>354</v>
      </c>
      <c r="B355" s="62" t="s">
        <v>2519</v>
      </c>
      <c r="C355" s="62" t="s">
        <v>2520</v>
      </c>
      <c r="D355" s="62" t="s">
        <v>2521</v>
      </c>
      <c r="E355" s="63">
        <v>230</v>
      </c>
      <c r="F355" s="10">
        <f t="shared" si="17"/>
        <v>1863660</v>
      </c>
      <c r="G355" s="11">
        <f t="shared" si="15"/>
        <v>0.9912926921378914</v>
      </c>
    </row>
    <row r="356" spans="1:7" ht="11.25">
      <c r="A356" s="62">
        <f t="shared" si="16"/>
        <v>355</v>
      </c>
      <c r="B356" s="62" t="s">
        <v>2522</v>
      </c>
      <c r="C356" s="62" t="s">
        <v>2523</v>
      </c>
      <c r="D356" s="62" t="s">
        <v>2524</v>
      </c>
      <c r="E356" s="63">
        <v>224</v>
      </c>
      <c r="F356" s="10">
        <f t="shared" si="17"/>
        <v>1863884</v>
      </c>
      <c r="G356" s="11">
        <f t="shared" si="15"/>
        <v>0.9914118391727792</v>
      </c>
    </row>
    <row r="357" spans="1:7" ht="11.25">
      <c r="A357" s="62">
        <f t="shared" si="16"/>
        <v>356</v>
      </c>
      <c r="B357" s="62" t="s">
        <v>2525</v>
      </c>
      <c r="C357" s="62" t="s">
        <v>2526</v>
      </c>
      <c r="D357" s="62" t="s">
        <v>2527</v>
      </c>
      <c r="E357" s="63">
        <v>221</v>
      </c>
      <c r="F357" s="10">
        <f t="shared" si="17"/>
        <v>1864105</v>
      </c>
      <c r="G357" s="11">
        <f t="shared" si="15"/>
        <v>0.9915293904884497</v>
      </c>
    </row>
    <row r="358" spans="1:7" ht="11.25">
      <c r="A358" s="62">
        <f t="shared" si="16"/>
        <v>357</v>
      </c>
      <c r="B358" s="62" t="s">
        <v>2528</v>
      </c>
      <c r="C358" s="62" t="s">
        <v>2529</v>
      </c>
      <c r="D358" s="62" t="s">
        <v>2530</v>
      </c>
      <c r="E358" s="63">
        <v>220</v>
      </c>
      <c r="F358" s="10">
        <f t="shared" si="17"/>
        <v>1864325</v>
      </c>
      <c r="G358" s="11">
        <f t="shared" si="15"/>
        <v>0.9916464098977144</v>
      </c>
    </row>
    <row r="359" spans="1:7" ht="11.25">
      <c r="A359" s="62">
        <f t="shared" si="16"/>
        <v>358</v>
      </c>
      <c r="B359" s="62" t="s">
        <v>2531</v>
      </c>
      <c r="C359" s="62" t="s">
        <v>2532</v>
      </c>
      <c r="D359" s="62" t="s">
        <v>2533</v>
      </c>
      <c r="E359" s="63">
        <v>220</v>
      </c>
      <c r="F359" s="10">
        <f t="shared" si="17"/>
        <v>1864545</v>
      </c>
      <c r="G359" s="11">
        <f t="shared" si="15"/>
        <v>0.9917634293069791</v>
      </c>
    </row>
    <row r="360" spans="1:7" ht="11.25">
      <c r="A360" s="62">
        <f t="shared" si="16"/>
        <v>359</v>
      </c>
      <c r="B360" s="62" t="s">
        <v>2534</v>
      </c>
      <c r="C360" s="62" t="s">
        <v>2535</v>
      </c>
      <c r="D360" s="62" t="s">
        <v>2536</v>
      </c>
      <c r="E360" s="63">
        <v>220</v>
      </c>
      <c r="F360" s="10">
        <f t="shared" si="17"/>
        <v>1864765</v>
      </c>
      <c r="G360" s="11">
        <f t="shared" si="15"/>
        <v>0.9918804487162439</v>
      </c>
    </row>
    <row r="361" spans="1:7" ht="11.25">
      <c r="A361" s="62">
        <f t="shared" si="16"/>
        <v>360</v>
      </c>
      <c r="B361" s="62" t="s">
        <v>2537</v>
      </c>
      <c r="C361" s="62" t="s">
        <v>2538</v>
      </c>
      <c r="D361" s="62" t="s">
        <v>2539</v>
      </c>
      <c r="E361" s="63">
        <v>220</v>
      </c>
      <c r="F361" s="10">
        <f t="shared" si="17"/>
        <v>1864985</v>
      </c>
      <c r="G361" s="11">
        <f t="shared" si="15"/>
        <v>0.9919974681255086</v>
      </c>
    </row>
    <row r="362" spans="1:7" ht="11.25">
      <c r="A362" s="62">
        <f t="shared" si="16"/>
        <v>361</v>
      </c>
      <c r="B362" s="62" t="s">
        <v>2540</v>
      </c>
      <c r="C362" s="62" t="s">
        <v>2541</v>
      </c>
      <c r="D362" s="62" t="s">
        <v>2542</v>
      </c>
      <c r="E362" s="63">
        <v>217</v>
      </c>
      <c r="F362" s="10">
        <f t="shared" si="17"/>
        <v>1865202</v>
      </c>
      <c r="G362" s="11">
        <f t="shared" si="15"/>
        <v>0.9921128918155562</v>
      </c>
    </row>
    <row r="363" spans="1:7" ht="11.25">
      <c r="A363" s="62">
        <f t="shared" si="16"/>
        <v>362</v>
      </c>
      <c r="B363" s="62" t="s">
        <v>2543</v>
      </c>
      <c r="C363" s="62" t="s">
        <v>2544</v>
      </c>
      <c r="D363" s="62" t="s">
        <v>2545</v>
      </c>
      <c r="E363" s="63">
        <v>216</v>
      </c>
      <c r="F363" s="10">
        <f t="shared" si="17"/>
        <v>1865418</v>
      </c>
      <c r="G363" s="11">
        <f t="shared" si="15"/>
        <v>0.9922277835991978</v>
      </c>
    </row>
    <row r="364" spans="1:7" ht="11.25">
      <c r="A364" s="62">
        <f t="shared" si="16"/>
        <v>363</v>
      </c>
      <c r="B364" s="62" t="s">
        <v>2546</v>
      </c>
      <c r="C364" s="62" t="s">
        <v>2547</v>
      </c>
      <c r="D364" s="62" t="s">
        <v>2548</v>
      </c>
      <c r="E364" s="63">
        <v>210</v>
      </c>
      <c r="F364" s="10">
        <f t="shared" si="17"/>
        <v>1865628</v>
      </c>
      <c r="G364" s="11">
        <f t="shared" si="15"/>
        <v>0.9923394839444052</v>
      </c>
    </row>
    <row r="365" spans="1:7" ht="11.25">
      <c r="A365" s="62">
        <f t="shared" si="16"/>
        <v>364</v>
      </c>
      <c r="B365" s="62" t="s">
        <v>2549</v>
      </c>
      <c r="C365" s="62" t="s">
        <v>2550</v>
      </c>
      <c r="D365" s="62" t="s">
        <v>2551</v>
      </c>
      <c r="E365" s="63">
        <v>210</v>
      </c>
      <c r="F365" s="10">
        <f t="shared" si="17"/>
        <v>1865838</v>
      </c>
      <c r="G365" s="11">
        <f t="shared" si="15"/>
        <v>0.9924511842896124</v>
      </c>
    </row>
    <row r="366" spans="1:7" ht="11.25">
      <c r="A366" s="62">
        <f t="shared" si="16"/>
        <v>365</v>
      </c>
      <c r="B366" s="62" t="s">
        <v>2552</v>
      </c>
      <c r="C366" s="62" t="s">
        <v>2553</v>
      </c>
      <c r="D366" s="62" t="s">
        <v>2554</v>
      </c>
      <c r="E366" s="63">
        <v>210</v>
      </c>
      <c r="F366" s="10">
        <f t="shared" si="17"/>
        <v>1866048</v>
      </c>
      <c r="G366" s="11">
        <f t="shared" si="15"/>
        <v>0.9925628846348197</v>
      </c>
    </row>
    <row r="367" spans="1:7" ht="11.25">
      <c r="A367" s="62">
        <f t="shared" si="16"/>
        <v>366</v>
      </c>
      <c r="B367" s="62" t="s">
        <v>2555</v>
      </c>
      <c r="C367" s="62" t="s">
        <v>2556</v>
      </c>
      <c r="D367" s="62" t="s">
        <v>2557</v>
      </c>
      <c r="E367" s="63">
        <v>210</v>
      </c>
      <c r="F367" s="10">
        <f t="shared" si="17"/>
        <v>1866258</v>
      </c>
      <c r="G367" s="11">
        <f t="shared" si="15"/>
        <v>0.9926745849800269</v>
      </c>
    </row>
    <row r="368" spans="1:7" ht="11.25">
      <c r="A368" s="62">
        <f t="shared" si="16"/>
        <v>367</v>
      </c>
      <c r="B368" s="62" t="s">
        <v>2558</v>
      </c>
      <c r="C368" s="62" t="s">
        <v>2559</v>
      </c>
      <c r="D368" s="62" t="s">
        <v>2560</v>
      </c>
      <c r="E368" s="63">
        <v>210</v>
      </c>
      <c r="F368" s="10">
        <f t="shared" si="17"/>
        <v>1866468</v>
      </c>
      <c r="G368" s="11">
        <f t="shared" si="15"/>
        <v>0.9927862853252342</v>
      </c>
    </row>
    <row r="369" spans="1:7" ht="11.25">
      <c r="A369" s="62">
        <f t="shared" si="16"/>
        <v>368</v>
      </c>
      <c r="B369" s="62" t="s">
        <v>2561</v>
      </c>
      <c r="C369" s="62" t="s">
        <v>2562</v>
      </c>
      <c r="D369" s="62" t="s">
        <v>2563</v>
      </c>
      <c r="E369" s="63">
        <v>210</v>
      </c>
      <c r="F369" s="10">
        <f t="shared" si="17"/>
        <v>1866678</v>
      </c>
      <c r="G369" s="11">
        <f t="shared" si="15"/>
        <v>0.9928979856704414</v>
      </c>
    </row>
    <row r="370" spans="1:7" ht="11.25">
      <c r="A370" s="62">
        <f t="shared" si="16"/>
        <v>369</v>
      </c>
      <c r="B370" s="62" t="s">
        <v>2564</v>
      </c>
      <c r="C370" s="62" t="s">
        <v>2565</v>
      </c>
      <c r="D370" s="62" t="s">
        <v>2566</v>
      </c>
      <c r="E370" s="63">
        <v>210</v>
      </c>
      <c r="F370" s="10">
        <f t="shared" si="17"/>
        <v>1866888</v>
      </c>
      <c r="G370" s="11">
        <f t="shared" si="15"/>
        <v>0.9930096860156487</v>
      </c>
    </row>
    <row r="371" spans="1:7" ht="11.25">
      <c r="A371" s="62">
        <f t="shared" si="16"/>
        <v>370</v>
      </c>
      <c r="B371" s="62" t="s">
        <v>2567</v>
      </c>
      <c r="C371" s="62" t="s">
        <v>2568</v>
      </c>
      <c r="D371" s="62" t="s">
        <v>2569</v>
      </c>
      <c r="E371" s="63">
        <v>210</v>
      </c>
      <c r="F371" s="10">
        <f t="shared" si="17"/>
        <v>1867098</v>
      </c>
      <c r="G371" s="11">
        <f t="shared" si="15"/>
        <v>0.9931213863608559</v>
      </c>
    </row>
    <row r="372" spans="1:7" ht="11.25">
      <c r="A372" s="62">
        <f t="shared" si="16"/>
        <v>371</v>
      </c>
      <c r="B372" s="62" t="s">
        <v>2570</v>
      </c>
      <c r="C372" s="62" t="s">
        <v>2571</v>
      </c>
      <c r="D372" s="62" t="s">
        <v>2572</v>
      </c>
      <c r="E372" s="63">
        <v>210</v>
      </c>
      <c r="F372" s="10">
        <f t="shared" si="17"/>
        <v>1867308</v>
      </c>
      <c r="G372" s="11">
        <f t="shared" si="15"/>
        <v>0.9932330867060633</v>
      </c>
    </row>
    <row r="373" spans="1:7" ht="11.25">
      <c r="A373" s="62">
        <f t="shared" si="16"/>
        <v>372</v>
      </c>
      <c r="B373" s="62" t="s">
        <v>2573</v>
      </c>
      <c r="C373" s="62" t="s">
        <v>2574</v>
      </c>
      <c r="D373" s="62" t="s">
        <v>2575</v>
      </c>
      <c r="E373" s="63">
        <v>210</v>
      </c>
      <c r="F373" s="10">
        <f t="shared" si="17"/>
        <v>1867518</v>
      </c>
      <c r="G373" s="11">
        <f t="shared" si="15"/>
        <v>0.9933447870512705</v>
      </c>
    </row>
    <row r="374" spans="1:7" ht="11.25">
      <c r="A374" s="62">
        <f t="shared" si="16"/>
        <v>373</v>
      </c>
      <c r="B374" s="62" t="s">
        <v>2576</v>
      </c>
      <c r="C374" s="62" t="s">
        <v>2577</v>
      </c>
      <c r="D374" s="62" t="s">
        <v>2578</v>
      </c>
      <c r="E374" s="63">
        <v>210</v>
      </c>
      <c r="F374" s="10">
        <f t="shared" si="17"/>
        <v>1867728</v>
      </c>
      <c r="G374" s="11">
        <f t="shared" si="15"/>
        <v>0.9934564873964777</v>
      </c>
    </row>
    <row r="375" spans="1:7" ht="11.25">
      <c r="A375" s="62">
        <f t="shared" si="16"/>
        <v>374</v>
      </c>
      <c r="B375" s="62" t="s">
        <v>2579</v>
      </c>
      <c r="C375" s="62" t="s">
        <v>2580</v>
      </c>
      <c r="D375" s="62" t="s">
        <v>2581</v>
      </c>
      <c r="E375" s="63">
        <v>204</v>
      </c>
      <c r="F375" s="10">
        <f t="shared" si="17"/>
        <v>1867932</v>
      </c>
      <c r="G375" s="11">
        <f t="shared" si="15"/>
        <v>0.9935649963032505</v>
      </c>
    </row>
    <row r="376" spans="1:7" ht="11.25">
      <c r="A376" s="62">
        <f t="shared" si="16"/>
        <v>375</v>
      </c>
      <c r="B376" s="62" t="s">
        <v>2582</v>
      </c>
      <c r="C376" s="62" t="s">
        <v>2583</v>
      </c>
      <c r="D376" s="62" t="s">
        <v>2584</v>
      </c>
      <c r="E376" s="63">
        <v>200</v>
      </c>
      <c r="F376" s="10">
        <f t="shared" si="17"/>
        <v>1868132</v>
      </c>
      <c r="G376" s="11">
        <f t="shared" si="15"/>
        <v>0.9936713775844003</v>
      </c>
    </row>
    <row r="377" spans="1:7" ht="11.25">
      <c r="A377" s="62">
        <f t="shared" si="16"/>
        <v>376</v>
      </c>
      <c r="B377" s="62" t="s">
        <v>2585</v>
      </c>
      <c r="C377" s="62" t="s">
        <v>2586</v>
      </c>
      <c r="D377" s="62" t="s">
        <v>2587</v>
      </c>
      <c r="E377" s="63">
        <v>200</v>
      </c>
      <c r="F377" s="10">
        <f t="shared" si="17"/>
        <v>1868332</v>
      </c>
      <c r="G377" s="11">
        <f t="shared" si="15"/>
        <v>0.99377775886555</v>
      </c>
    </row>
    <row r="378" spans="1:7" ht="11.25">
      <c r="A378" s="62">
        <f t="shared" si="16"/>
        <v>377</v>
      </c>
      <c r="B378" s="62" t="s">
        <v>2588</v>
      </c>
      <c r="C378" s="62" t="s">
        <v>2589</v>
      </c>
      <c r="D378" s="62" t="s">
        <v>2590</v>
      </c>
      <c r="E378" s="63">
        <v>200</v>
      </c>
      <c r="F378" s="10">
        <f t="shared" si="17"/>
        <v>1868532</v>
      </c>
      <c r="G378" s="11">
        <f t="shared" si="15"/>
        <v>0.9938841401466998</v>
      </c>
    </row>
    <row r="379" spans="1:7" ht="11.25">
      <c r="A379" s="62">
        <f t="shared" si="16"/>
        <v>378</v>
      </c>
      <c r="B379" s="62" t="s">
        <v>2591</v>
      </c>
      <c r="C379" s="62" t="s">
        <v>2592</v>
      </c>
      <c r="D379" s="62" t="s">
        <v>2593</v>
      </c>
      <c r="E379" s="63">
        <v>200</v>
      </c>
      <c r="F379" s="10">
        <f t="shared" si="17"/>
        <v>1868732</v>
      </c>
      <c r="G379" s="11">
        <f t="shared" si="15"/>
        <v>0.9939905214278496</v>
      </c>
    </row>
    <row r="380" spans="1:7" ht="11.25">
      <c r="A380" s="62">
        <f t="shared" si="16"/>
        <v>379</v>
      </c>
      <c r="B380" s="62" t="s">
        <v>2594</v>
      </c>
      <c r="C380" s="62" t="s">
        <v>2595</v>
      </c>
      <c r="D380" s="62" t="s">
        <v>2596</v>
      </c>
      <c r="E380" s="63">
        <v>200</v>
      </c>
      <c r="F380" s="10">
        <f t="shared" si="17"/>
        <v>1868932</v>
      </c>
      <c r="G380" s="11">
        <f t="shared" si="15"/>
        <v>0.9940969027089993</v>
      </c>
    </row>
    <row r="381" spans="1:7" ht="11.25">
      <c r="A381" s="62">
        <f t="shared" si="16"/>
        <v>380</v>
      </c>
      <c r="B381" s="62" t="s">
        <v>2597</v>
      </c>
      <c r="C381" s="62" t="s">
        <v>2598</v>
      </c>
      <c r="D381" s="62" t="s">
        <v>2599</v>
      </c>
      <c r="E381" s="63">
        <v>195</v>
      </c>
      <c r="F381" s="10">
        <f t="shared" si="17"/>
        <v>1869127</v>
      </c>
      <c r="G381" s="11">
        <f t="shared" si="15"/>
        <v>0.9942006244581203</v>
      </c>
    </row>
    <row r="382" spans="1:7" ht="11.25">
      <c r="A382" s="62">
        <f t="shared" si="16"/>
        <v>381</v>
      </c>
      <c r="B382" s="62" t="s">
        <v>2600</v>
      </c>
      <c r="C382" s="62" t="s">
        <v>2601</v>
      </c>
      <c r="D382" s="62" t="s">
        <v>2602</v>
      </c>
      <c r="E382" s="63">
        <v>190</v>
      </c>
      <c r="F382" s="10">
        <f t="shared" si="17"/>
        <v>1869317</v>
      </c>
      <c r="G382" s="11">
        <f t="shared" si="15"/>
        <v>0.9943016866752127</v>
      </c>
    </row>
    <row r="383" spans="1:7" ht="11.25">
      <c r="A383" s="62">
        <f t="shared" si="16"/>
        <v>382</v>
      </c>
      <c r="B383" s="62" t="s">
        <v>2603</v>
      </c>
      <c r="C383" s="62" t="s">
        <v>2604</v>
      </c>
      <c r="D383" s="62" t="s">
        <v>2605</v>
      </c>
      <c r="E383" s="63">
        <v>189</v>
      </c>
      <c r="F383" s="10">
        <f t="shared" si="17"/>
        <v>1869506</v>
      </c>
      <c r="G383" s="11">
        <f t="shared" si="15"/>
        <v>0.9944022169858991</v>
      </c>
    </row>
    <row r="384" spans="1:7" ht="11.25">
      <c r="A384" s="62">
        <f t="shared" si="16"/>
        <v>383</v>
      </c>
      <c r="B384" s="62" t="s">
        <v>2606</v>
      </c>
      <c r="C384" s="62" t="s">
        <v>2607</v>
      </c>
      <c r="D384" s="62" t="s">
        <v>2608</v>
      </c>
      <c r="E384" s="63">
        <v>182</v>
      </c>
      <c r="F384" s="10">
        <f t="shared" si="17"/>
        <v>1869688</v>
      </c>
      <c r="G384" s="11">
        <f t="shared" si="15"/>
        <v>0.9944990239517455</v>
      </c>
    </row>
    <row r="385" spans="1:7" ht="11.25">
      <c r="A385" s="62">
        <f t="shared" si="16"/>
        <v>384</v>
      </c>
      <c r="B385" s="62" t="s">
        <v>2609</v>
      </c>
      <c r="C385" s="62" t="s">
        <v>2610</v>
      </c>
      <c r="D385" s="62" t="s">
        <v>2611</v>
      </c>
      <c r="E385" s="63">
        <v>182</v>
      </c>
      <c r="F385" s="10">
        <f t="shared" si="17"/>
        <v>1869870</v>
      </c>
      <c r="G385" s="11">
        <f t="shared" si="15"/>
        <v>0.9945958309175917</v>
      </c>
    </row>
    <row r="386" spans="1:7" ht="11.25">
      <c r="A386" s="62">
        <f t="shared" si="16"/>
        <v>385</v>
      </c>
      <c r="B386" s="62" t="s">
        <v>2612</v>
      </c>
      <c r="C386" s="62" t="s">
        <v>2613</v>
      </c>
      <c r="D386" s="62" t="s">
        <v>2614</v>
      </c>
      <c r="E386" s="63">
        <v>180</v>
      </c>
      <c r="F386" s="10">
        <f t="shared" si="17"/>
        <v>1870050</v>
      </c>
      <c r="G386" s="11">
        <f t="shared" si="15"/>
        <v>0.9946915740706266</v>
      </c>
    </row>
    <row r="387" spans="1:7" ht="11.25">
      <c r="A387" s="62">
        <f t="shared" si="16"/>
        <v>386</v>
      </c>
      <c r="B387" s="62" t="s">
        <v>2615</v>
      </c>
      <c r="C387" s="62" t="s">
        <v>2616</v>
      </c>
      <c r="D387" s="62" t="s">
        <v>2617</v>
      </c>
      <c r="E387" s="63">
        <v>180</v>
      </c>
      <c r="F387" s="10">
        <f t="shared" si="17"/>
        <v>1870230</v>
      </c>
      <c r="G387" s="11">
        <f aca="true" t="shared" si="18" ref="G387:G450">F387/F$497</f>
        <v>0.9947873172236613</v>
      </c>
    </row>
    <row r="388" spans="1:7" ht="11.25">
      <c r="A388" s="62">
        <f aca="true" t="shared" si="19" ref="A388:A451">A387+1</f>
        <v>387</v>
      </c>
      <c r="B388" s="62" t="s">
        <v>2618</v>
      </c>
      <c r="C388" s="62" t="s">
        <v>2619</v>
      </c>
      <c r="D388" s="62" t="s">
        <v>2620</v>
      </c>
      <c r="E388" s="63">
        <v>180</v>
      </c>
      <c r="F388" s="10">
        <f aca="true" t="shared" si="20" ref="F388:F451">E388+F387</f>
        <v>1870410</v>
      </c>
      <c r="G388" s="11">
        <f t="shared" si="18"/>
        <v>0.9948830603766962</v>
      </c>
    </row>
    <row r="389" spans="1:7" ht="11.25">
      <c r="A389" s="62">
        <f t="shared" si="19"/>
        <v>388</v>
      </c>
      <c r="B389" s="62" t="s">
        <v>2621</v>
      </c>
      <c r="C389" s="62" t="s">
        <v>2622</v>
      </c>
      <c r="D389" s="62" t="s">
        <v>2623</v>
      </c>
      <c r="E389" s="63">
        <v>178</v>
      </c>
      <c r="F389" s="10">
        <f t="shared" si="20"/>
        <v>1870588</v>
      </c>
      <c r="G389" s="11">
        <f t="shared" si="18"/>
        <v>0.9949777397169194</v>
      </c>
    </row>
    <row r="390" spans="1:7" ht="11.25">
      <c r="A390" s="62">
        <f t="shared" si="19"/>
        <v>389</v>
      </c>
      <c r="B390" s="62" t="s">
        <v>2624</v>
      </c>
      <c r="C390" s="62" t="s">
        <v>2625</v>
      </c>
      <c r="D390" s="62" t="s">
        <v>2626</v>
      </c>
      <c r="E390" s="63">
        <v>175</v>
      </c>
      <c r="F390" s="10">
        <f t="shared" si="20"/>
        <v>1870763</v>
      </c>
      <c r="G390" s="11">
        <f t="shared" si="18"/>
        <v>0.9950708233379255</v>
      </c>
    </row>
    <row r="391" spans="1:7" ht="11.25">
      <c r="A391" s="62">
        <f t="shared" si="19"/>
        <v>390</v>
      </c>
      <c r="B391" s="62" t="s">
        <v>2627</v>
      </c>
      <c r="C391" s="62" t="s">
        <v>2628</v>
      </c>
      <c r="D391" s="62" t="s">
        <v>2629</v>
      </c>
      <c r="E391" s="63">
        <v>170</v>
      </c>
      <c r="F391" s="10">
        <f t="shared" si="20"/>
        <v>1870933</v>
      </c>
      <c r="G391" s="11">
        <f t="shared" si="18"/>
        <v>0.9951612474269028</v>
      </c>
    </row>
    <row r="392" spans="1:7" ht="11.25">
      <c r="A392" s="62">
        <f t="shared" si="19"/>
        <v>391</v>
      </c>
      <c r="B392" s="62" t="s">
        <v>2630</v>
      </c>
      <c r="C392" s="62" t="s">
        <v>2631</v>
      </c>
      <c r="D392" s="62" t="s">
        <v>328</v>
      </c>
      <c r="E392" s="63">
        <v>165</v>
      </c>
      <c r="F392" s="10">
        <f t="shared" si="20"/>
        <v>1871098</v>
      </c>
      <c r="G392" s="11">
        <f t="shared" si="18"/>
        <v>0.9952490119838513</v>
      </c>
    </row>
    <row r="393" spans="1:7" ht="11.25">
      <c r="A393" s="62">
        <f t="shared" si="19"/>
        <v>392</v>
      </c>
      <c r="B393" s="62" t="s">
        <v>2632</v>
      </c>
      <c r="C393" s="62" t="s">
        <v>2633</v>
      </c>
      <c r="D393" s="62" t="s">
        <v>2634</v>
      </c>
      <c r="E393" s="63">
        <v>163</v>
      </c>
      <c r="F393" s="10">
        <f t="shared" si="20"/>
        <v>1871261</v>
      </c>
      <c r="G393" s="11">
        <f t="shared" si="18"/>
        <v>0.9953357127279884</v>
      </c>
    </row>
    <row r="394" spans="1:7" ht="11.25">
      <c r="A394" s="62">
        <f t="shared" si="19"/>
        <v>393</v>
      </c>
      <c r="B394" s="62" t="s">
        <v>2635</v>
      </c>
      <c r="C394" s="62" t="s">
        <v>2636</v>
      </c>
      <c r="D394" s="62" t="s">
        <v>2637</v>
      </c>
      <c r="E394" s="63">
        <v>160</v>
      </c>
      <c r="F394" s="10">
        <f t="shared" si="20"/>
        <v>1871421</v>
      </c>
      <c r="G394" s="11">
        <f t="shared" si="18"/>
        <v>0.9954208177529082</v>
      </c>
    </row>
    <row r="395" spans="1:7" ht="11.25">
      <c r="A395" s="62">
        <f t="shared" si="19"/>
        <v>394</v>
      </c>
      <c r="B395" s="62" t="s">
        <v>2638</v>
      </c>
      <c r="C395" s="62" t="s">
        <v>2639</v>
      </c>
      <c r="D395" s="62" t="s">
        <v>2640</v>
      </c>
      <c r="E395" s="63">
        <v>160</v>
      </c>
      <c r="F395" s="10">
        <f t="shared" si="20"/>
        <v>1871581</v>
      </c>
      <c r="G395" s="11">
        <f t="shared" si="18"/>
        <v>0.995505922777828</v>
      </c>
    </row>
    <row r="396" spans="1:7" ht="11.25">
      <c r="A396" s="62">
        <f t="shared" si="19"/>
        <v>395</v>
      </c>
      <c r="B396" s="62" t="s">
        <v>2641</v>
      </c>
      <c r="C396" s="62" t="s">
        <v>2642</v>
      </c>
      <c r="D396" s="62" t="s">
        <v>2643</v>
      </c>
      <c r="E396" s="63">
        <v>160</v>
      </c>
      <c r="F396" s="10">
        <f t="shared" si="20"/>
        <v>1871741</v>
      </c>
      <c r="G396" s="11">
        <f t="shared" si="18"/>
        <v>0.9955910278027478</v>
      </c>
    </row>
    <row r="397" spans="1:7" ht="11.25">
      <c r="A397" s="62">
        <f t="shared" si="19"/>
        <v>396</v>
      </c>
      <c r="B397" s="62" t="s">
        <v>2644</v>
      </c>
      <c r="C397" s="62" t="s">
        <v>2645</v>
      </c>
      <c r="D397" s="62" t="s">
        <v>2646</v>
      </c>
      <c r="E397" s="63">
        <v>155</v>
      </c>
      <c r="F397" s="10">
        <f t="shared" si="20"/>
        <v>1871896</v>
      </c>
      <c r="G397" s="11">
        <f t="shared" si="18"/>
        <v>0.9956734732956389</v>
      </c>
    </row>
    <row r="398" spans="1:7" ht="11.25">
      <c r="A398" s="62">
        <f t="shared" si="19"/>
        <v>397</v>
      </c>
      <c r="B398" s="62" t="s">
        <v>2647</v>
      </c>
      <c r="C398" s="62" t="s">
        <v>2648</v>
      </c>
      <c r="D398" s="62" t="s">
        <v>2649</v>
      </c>
      <c r="E398" s="63">
        <v>154</v>
      </c>
      <c r="F398" s="10">
        <f t="shared" si="20"/>
        <v>1872050</v>
      </c>
      <c r="G398" s="11">
        <f t="shared" si="18"/>
        <v>0.9957553868821242</v>
      </c>
    </row>
    <row r="399" spans="1:7" ht="11.25">
      <c r="A399" s="62">
        <f t="shared" si="19"/>
        <v>398</v>
      </c>
      <c r="B399" s="62" t="s">
        <v>2650</v>
      </c>
      <c r="C399" s="62" t="s">
        <v>2651</v>
      </c>
      <c r="D399" s="62" t="s">
        <v>2652</v>
      </c>
      <c r="E399" s="63">
        <v>154</v>
      </c>
      <c r="F399" s="10">
        <f t="shared" si="20"/>
        <v>1872204</v>
      </c>
      <c r="G399" s="11">
        <f t="shared" si="18"/>
        <v>0.9958373004686095</v>
      </c>
    </row>
    <row r="400" spans="1:7" ht="11.25">
      <c r="A400" s="62">
        <f t="shared" si="19"/>
        <v>399</v>
      </c>
      <c r="B400" s="62" t="s">
        <v>2653</v>
      </c>
      <c r="C400" s="62" t="s">
        <v>2654</v>
      </c>
      <c r="D400" s="62" t="s">
        <v>2655</v>
      </c>
      <c r="E400" s="63">
        <v>154</v>
      </c>
      <c r="F400" s="10">
        <f t="shared" si="20"/>
        <v>1872358</v>
      </c>
      <c r="G400" s="11">
        <f t="shared" si="18"/>
        <v>0.9959192140550949</v>
      </c>
    </row>
    <row r="401" spans="1:7" ht="11.25">
      <c r="A401" s="62">
        <f t="shared" si="19"/>
        <v>400</v>
      </c>
      <c r="B401" s="62" t="s">
        <v>2656</v>
      </c>
      <c r="C401" s="62" t="s">
        <v>2657</v>
      </c>
      <c r="D401" s="62" t="s">
        <v>2658</v>
      </c>
      <c r="E401" s="63">
        <v>150</v>
      </c>
      <c r="F401" s="10">
        <f t="shared" si="20"/>
        <v>1872508</v>
      </c>
      <c r="G401" s="11">
        <f t="shared" si="18"/>
        <v>0.9959990000159572</v>
      </c>
    </row>
    <row r="402" spans="1:7" ht="11.25">
      <c r="A402" s="62">
        <f t="shared" si="19"/>
        <v>401</v>
      </c>
      <c r="B402" s="62" t="s">
        <v>2659</v>
      </c>
      <c r="C402" s="62" t="s">
        <v>2660</v>
      </c>
      <c r="D402" s="62" t="s">
        <v>2661</v>
      </c>
      <c r="E402" s="63">
        <v>150</v>
      </c>
      <c r="F402" s="10">
        <f t="shared" si="20"/>
        <v>1872658</v>
      </c>
      <c r="G402" s="11">
        <f t="shared" si="18"/>
        <v>0.9960787859768195</v>
      </c>
    </row>
    <row r="403" spans="1:7" ht="11.25">
      <c r="A403" s="62">
        <f t="shared" si="19"/>
        <v>402</v>
      </c>
      <c r="B403" s="62" t="s">
        <v>2662</v>
      </c>
      <c r="C403" s="62" t="s">
        <v>2663</v>
      </c>
      <c r="D403" s="62" t="s">
        <v>2664</v>
      </c>
      <c r="E403" s="63">
        <v>150</v>
      </c>
      <c r="F403" s="10">
        <f t="shared" si="20"/>
        <v>1872808</v>
      </c>
      <c r="G403" s="11">
        <f t="shared" si="18"/>
        <v>0.9961585719376819</v>
      </c>
    </row>
    <row r="404" spans="1:7" ht="11.25">
      <c r="A404" s="62">
        <f t="shared" si="19"/>
        <v>403</v>
      </c>
      <c r="B404" s="62" t="s">
        <v>2665</v>
      </c>
      <c r="C404" s="62" t="s">
        <v>4314</v>
      </c>
      <c r="D404" s="62" t="s">
        <v>4315</v>
      </c>
      <c r="E404" s="63">
        <v>150</v>
      </c>
      <c r="F404" s="10">
        <f t="shared" si="20"/>
        <v>1872958</v>
      </c>
      <c r="G404" s="11">
        <f t="shared" si="18"/>
        <v>0.9962383578985442</v>
      </c>
    </row>
    <row r="405" spans="1:7" ht="11.25">
      <c r="A405" s="62">
        <f t="shared" si="19"/>
        <v>404</v>
      </c>
      <c r="B405" s="62" t="s">
        <v>4316</v>
      </c>
      <c r="C405" s="62" t="s">
        <v>4317</v>
      </c>
      <c r="D405" s="62" t="s">
        <v>328</v>
      </c>
      <c r="E405" s="63">
        <v>145</v>
      </c>
      <c r="F405" s="10">
        <f t="shared" si="20"/>
        <v>1873103</v>
      </c>
      <c r="G405" s="11">
        <f t="shared" si="18"/>
        <v>0.9963154843273777</v>
      </c>
    </row>
    <row r="406" spans="1:7" ht="11.25">
      <c r="A406" s="62">
        <f t="shared" si="19"/>
        <v>405</v>
      </c>
      <c r="B406" s="62" t="s">
        <v>4318</v>
      </c>
      <c r="C406" s="62" t="s">
        <v>4319</v>
      </c>
      <c r="D406" s="62" t="s">
        <v>4320</v>
      </c>
      <c r="E406" s="63">
        <v>140</v>
      </c>
      <c r="F406" s="10">
        <f t="shared" si="20"/>
        <v>1873243</v>
      </c>
      <c r="G406" s="11">
        <f t="shared" si="18"/>
        <v>0.9963899512241826</v>
      </c>
    </row>
    <row r="407" spans="1:7" ht="11.25">
      <c r="A407" s="62">
        <f t="shared" si="19"/>
        <v>406</v>
      </c>
      <c r="B407" s="62" t="s">
        <v>4321</v>
      </c>
      <c r="C407" s="62" t="s">
        <v>4322</v>
      </c>
      <c r="D407" s="62" t="s">
        <v>4323</v>
      </c>
      <c r="E407" s="63">
        <v>140</v>
      </c>
      <c r="F407" s="10">
        <f t="shared" si="20"/>
        <v>1873383</v>
      </c>
      <c r="G407" s="11">
        <f t="shared" si="18"/>
        <v>0.9964644181209874</v>
      </c>
    </row>
    <row r="408" spans="1:7" ht="11.25">
      <c r="A408" s="62">
        <f t="shared" si="19"/>
        <v>407</v>
      </c>
      <c r="B408" s="62" t="s">
        <v>4324</v>
      </c>
      <c r="C408" s="62" t="s">
        <v>4325</v>
      </c>
      <c r="D408" s="62" t="s">
        <v>4326</v>
      </c>
      <c r="E408" s="63">
        <v>140</v>
      </c>
      <c r="F408" s="10">
        <f t="shared" si="20"/>
        <v>1873523</v>
      </c>
      <c r="G408" s="11">
        <f t="shared" si="18"/>
        <v>0.9965388850177923</v>
      </c>
    </row>
    <row r="409" spans="1:7" ht="11.25">
      <c r="A409" s="62">
        <f t="shared" si="19"/>
        <v>408</v>
      </c>
      <c r="B409" s="62" t="s">
        <v>4327</v>
      </c>
      <c r="C409" s="62" t="s">
        <v>4328</v>
      </c>
      <c r="D409" s="62" t="s">
        <v>4329</v>
      </c>
      <c r="E409" s="63">
        <v>136</v>
      </c>
      <c r="F409" s="10">
        <f t="shared" si="20"/>
        <v>1873659</v>
      </c>
      <c r="G409" s="11">
        <f t="shared" si="18"/>
        <v>0.9966112242889741</v>
      </c>
    </row>
    <row r="410" spans="1:7" ht="11.25">
      <c r="A410" s="62">
        <f t="shared" si="19"/>
        <v>409</v>
      </c>
      <c r="B410" s="62" t="s">
        <v>4330</v>
      </c>
      <c r="C410" s="62" t="s">
        <v>4331</v>
      </c>
      <c r="D410" s="62" t="s">
        <v>4332</v>
      </c>
      <c r="E410" s="63">
        <v>135</v>
      </c>
      <c r="F410" s="10">
        <f t="shared" si="20"/>
        <v>1873794</v>
      </c>
      <c r="G410" s="11">
        <f t="shared" si="18"/>
        <v>0.9966830316537502</v>
      </c>
    </row>
    <row r="411" spans="1:7" ht="11.25">
      <c r="A411" s="62">
        <f t="shared" si="19"/>
        <v>410</v>
      </c>
      <c r="B411" s="62" t="s">
        <v>4333</v>
      </c>
      <c r="C411" s="62" t="s">
        <v>4334</v>
      </c>
      <c r="D411" s="62" t="s">
        <v>4335</v>
      </c>
      <c r="E411" s="63">
        <v>135</v>
      </c>
      <c r="F411" s="10">
        <f t="shared" si="20"/>
        <v>1873929</v>
      </c>
      <c r="G411" s="11">
        <f t="shared" si="18"/>
        <v>0.9967548390185264</v>
      </c>
    </row>
    <row r="412" spans="1:7" ht="11.25">
      <c r="A412" s="62">
        <f t="shared" si="19"/>
        <v>411</v>
      </c>
      <c r="B412" s="62" t="s">
        <v>4336</v>
      </c>
      <c r="C412" s="62" t="s">
        <v>4337</v>
      </c>
      <c r="D412" s="62" t="s">
        <v>4338</v>
      </c>
      <c r="E412" s="63">
        <v>130</v>
      </c>
      <c r="F412" s="10">
        <f t="shared" si="20"/>
        <v>1874059</v>
      </c>
      <c r="G412" s="11">
        <f t="shared" si="18"/>
        <v>0.9968239868512736</v>
      </c>
    </row>
    <row r="413" spans="1:7" ht="11.25">
      <c r="A413" s="62">
        <f t="shared" si="19"/>
        <v>412</v>
      </c>
      <c r="B413" s="62" t="s">
        <v>4339</v>
      </c>
      <c r="C413" s="62" t="s">
        <v>4340</v>
      </c>
      <c r="D413" s="62" t="s">
        <v>4341</v>
      </c>
      <c r="E413" s="63">
        <v>130</v>
      </c>
      <c r="F413" s="10">
        <f t="shared" si="20"/>
        <v>1874189</v>
      </c>
      <c r="G413" s="11">
        <f t="shared" si="18"/>
        <v>0.996893134684021</v>
      </c>
    </row>
    <row r="414" spans="1:7" ht="11.25">
      <c r="A414" s="62">
        <f t="shared" si="19"/>
        <v>413</v>
      </c>
      <c r="B414" s="62" t="s">
        <v>4342</v>
      </c>
      <c r="C414" s="62" t="s">
        <v>4343</v>
      </c>
      <c r="D414" s="62" t="s">
        <v>4344</v>
      </c>
      <c r="E414" s="63">
        <v>130</v>
      </c>
      <c r="F414" s="10">
        <f t="shared" si="20"/>
        <v>1874319</v>
      </c>
      <c r="G414" s="11">
        <f t="shared" si="18"/>
        <v>0.9969622825167683</v>
      </c>
    </row>
    <row r="415" spans="1:7" ht="11.25">
      <c r="A415" s="62">
        <f t="shared" si="19"/>
        <v>414</v>
      </c>
      <c r="B415" s="62" t="s">
        <v>4345</v>
      </c>
      <c r="C415" s="62" t="s">
        <v>4346</v>
      </c>
      <c r="D415" s="62" t="s">
        <v>4347</v>
      </c>
      <c r="E415" s="63">
        <v>126</v>
      </c>
      <c r="F415" s="10">
        <f t="shared" si="20"/>
        <v>1874445</v>
      </c>
      <c r="G415" s="11">
        <f t="shared" si="18"/>
        <v>0.9970293027238927</v>
      </c>
    </row>
    <row r="416" spans="1:7" ht="11.25">
      <c r="A416" s="62">
        <f t="shared" si="19"/>
        <v>415</v>
      </c>
      <c r="B416" s="62" t="s">
        <v>4348</v>
      </c>
      <c r="C416" s="62" t="s">
        <v>4349</v>
      </c>
      <c r="D416" s="62" t="s">
        <v>4350</v>
      </c>
      <c r="E416" s="63">
        <v>126</v>
      </c>
      <c r="F416" s="10">
        <f t="shared" si="20"/>
        <v>1874571</v>
      </c>
      <c r="G416" s="11">
        <f t="shared" si="18"/>
        <v>0.997096322931017</v>
      </c>
    </row>
    <row r="417" spans="1:7" ht="11.25">
      <c r="A417" s="62">
        <f t="shared" si="19"/>
        <v>416</v>
      </c>
      <c r="B417" s="62" t="s">
        <v>4351</v>
      </c>
      <c r="C417" s="62" t="s">
        <v>4352</v>
      </c>
      <c r="D417" s="62" t="s">
        <v>4353</v>
      </c>
      <c r="E417" s="63">
        <v>126</v>
      </c>
      <c r="F417" s="10">
        <f t="shared" si="20"/>
        <v>1874697</v>
      </c>
      <c r="G417" s="11">
        <f t="shared" si="18"/>
        <v>0.9971633431381414</v>
      </c>
    </row>
    <row r="418" spans="1:7" ht="11.25">
      <c r="A418" s="62">
        <f t="shared" si="19"/>
        <v>417</v>
      </c>
      <c r="B418" s="62" t="s">
        <v>4354</v>
      </c>
      <c r="C418" s="62" t="s">
        <v>4355</v>
      </c>
      <c r="D418" s="62" t="s">
        <v>4356</v>
      </c>
      <c r="E418" s="63">
        <v>126</v>
      </c>
      <c r="F418" s="10">
        <f t="shared" si="20"/>
        <v>1874823</v>
      </c>
      <c r="G418" s="11">
        <f t="shared" si="18"/>
        <v>0.9972303633452657</v>
      </c>
    </row>
    <row r="419" spans="1:7" ht="11.25">
      <c r="A419" s="62">
        <f t="shared" si="19"/>
        <v>418</v>
      </c>
      <c r="B419" s="62" t="s">
        <v>4357</v>
      </c>
      <c r="C419" s="62" t="s">
        <v>4358</v>
      </c>
      <c r="D419" s="62" t="s">
        <v>4359</v>
      </c>
      <c r="E419" s="63">
        <v>124</v>
      </c>
      <c r="F419" s="10">
        <f t="shared" si="20"/>
        <v>1874947</v>
      </c>
      <c r="G419" s="11">
        <f t="shared" si="18"/>
        <v>0.9972963197395787</v>
      </c>
    </row>
    <row r="420" spans="1:7" ht="11.25">
      <c r="A420" s="62">
        <f t="shared" si="19"/>
        <v>419</v>
      </c>
      <c r="B420" s="62" t="s">
        <v>4360</v>
      </c>
      <c r="C420" s="62" t="s">
        <v>4361</v>
      </c>
      <c r="D420" s="62" t="s">
        <v>4362</v>
      </c>
      <c r="E420" s="63">
        <v>120</v>
      </c>
      <c r="F420" s="10">
        <f t="shared" si="20"/>
        <v>1875067</v>
      </c>
      <c r="G420" s="11">
        <f t="shared" si="18"/>
        <v>0.9973601485082685</v>
      </c>
    </row>
    <row r="421" spans="1:7" ht="11.25">
      <c r="A421" s="62">
        <f t="shared" si="19"/>
        <v>420</v>
      </c>
      <c r="B421" s="62" t="s">
        <v>4363</v>
      </c>
      <c r="C421" s="62" t="s">
        <v>4364</v>
      </c>
      <c r="D421" s="62" t="s">
        <v>4365</v>
      </c>
      <c r="E421" s="63">
        <v>120</v>
      </c>
      <c r="F421" s="10">
        <f t="shared" si="20"/>
        <v>1875187</v>
      </c>
      <c r="G421" s="11">
        <f t="shared" si="18"/>
        <v>0.9974239772769583</v>
      </c>
    </row>
    <row r="422" spans="1:7" ht="11.25">
      <c r="A422" s="62">
        <f t="shared" si="19"/>
        <v>421</v>
      </c>
      <c r="B422" s="62" t="s">
        <v>4366</v>
      </c>
      <c r="C422" s="62" t="s">
        <v>4367</v>
      </c>
      <c r="D422" s="62" t="s">
        <v>4368</v>
      </c>
      <c r="E422" s="63">
        <v>120</v>
      </c>
      <c r="F422" s="10">
        <f t="shared" si="20"/>
        <v>1875307</v>
      </c>
      <c r="G422" s="11">
        <f t="shared" si="18"/>
        <v>0.9974878060456482</v>
      </c>
    </row>
    <row r="423" spans="1:7" ht="11.25">
      <c r="A423" s="62">
        <f t="shared" si="19"/>
        <v>422</v>
      </c>
      <c r="B423" s="62" t="s">
        <v>4369</v>
      </c>
      <c r="C423" s="62" t="s">
        <v>4370</v>
      </c>
      <c r="D423" s="62" t="s">
        <v>328</v>
      </c>
      <c r="E423" s="63">
        <v>120</v>
      </c>
      <c r="F423" s="10">
        <f t="shared" si="20"/>
        <v>1875427</v>
      </c>
      <c r="G423" s="11">
        <f t="shared" si="18"/>
        <v>0.9975516348143381</v>
      </c>
    </row>
    <row r="424" spans="1:7" ht="11.25">
      <c r="A424" s="62">
        <f t="shared" si="19"/>
        <v>423</v>
      </c>
      <c r="B424" s="62" t="s">
        <v>4371</v>
      </c>
      <c r="C424" s="62" t="s">
        <v>4372</v>
      </c>
      <c r="D424" s="62" t="s">
        <v>4373</v>
      </c>
      <c r="E424" s="63">
        <v>120</v>
      </c>
      <c r="F424" s="10">
        <f t="shared" si="20"/>
        <v>1875547</v>
      </c>
      <c r="G424" s="11">
        <f t="shared" si="18"/>
        <v>0.9976154635830279</v>
      </c>
    </row>
    <row r="425" spans="1:7" ht="11.25">
      <c r="A425" s="62">
        <f t="shared" si="19"/>
        <v>424</v>
      </c>
      <c r="B425" s="62" t="s">
        <v>4374</v>
      </c>
      <c r="C425" s="62" t="s">
        <v>4375</v>
      </c>
      <c r="D425" s="62" t="s">
        <v>4376</v>
      </c>
      <c r="E425" s="63">
        <v>116</v>
      </c>
      <c r="F425" s="10">
        <f t="shared" si="20"/>
        <v>1875663</v>
      </c>
      <c r="G425" s="11">
        <f t="shared" si="18"/>
        <v>0.9976771647260948</v>
      </c>
    </row>
    <row r="426" spans="1:7" ht="11.25">
      <c r="A426" s="62">
        <f t="shared" si="19"/>
        <v>425</v>
      </c>
      <c r="B426" s="62" t="s">
        <v>4377</v>
      </c>
      <c r="C426" s="62" t="s">
        <v>4378</v>
      </c>
      <c r="D426" s="62" t="s">
        <v>4379</v>
      </c>
      <c r="E426" s="63">
        <v>115</v>
      </c>
      <c r="F426" s="10">
        <f t="shared" si="20"/>
        <v>1875778</v>
      </c>
      <c r="G426" s="11">
        <f t="shared" si="18"/>
        <v>0.9977383339627559</v>
      </c>
    </row>
    <row r="427" spans="1:7" ht="11.25">
      <c r="A427" s="62">
        <f t="shared" si="19"/>
        <v>426</v>
      </c>
      <c r="B427" s="62" t="s">
        <v>4380</v>
      </c>
      <c r="C427" s="62" t="s">
        <v>4381</v>
      </c>
      <c r="D427" s="62" t="s">
        <v>4382</v>
      </c>
      <c r="E427" s="63">
        <v>115</v>
      </c>
      <c r="F427" s="10">
        <f t="shared" si="20"/>
        <v>1875893</v>
      </c>
      <c r="G427" s="11">
        <f t="shared" si="18"/>
        <v>0.997799503199417</v>
      </c>
    </row>
    <row r="428" spans="1:7" ht="11.25">
      <c r="A428" s="62">
        <f t="shared" si="19"/>
        <v>427</v>
      </c>
      <c r="B428" s="62" t="s">
        <v>4383</v>
      </c>
      <c r="C428" s="62" t="s">
        <v>4384</v>
      </c>
      <c r="D428" s="62" t="s">
        <v>328</v>
      </c>
      <c r="E428" s="63">
        <v>112</v>
      </c>
      <c r="F428" s="10">
        <f t="shared" si="20"/>
        <v>1876005</v>
      </c>
      <c r="G428" s="11">
        <f t="shared" si="18"/>
        <v>0.9978590767168609</v>
      </c>
    </row>
    <row r="429" spans="1:7" ht="11.25">
      <c r="A429" s="62">
        <f t="shared" si="19"/>
        <v>428</v>
      </c>
      <c r="B429" s="62" t="s">
        <v>4385</v>
      </c>
      <c r="C429" s="62" t="s">
        <v>4386</v>
      </c>
      <c r="D429" s="62" t="s">
        <v>4387</v>
      </c>
      <c r="E429" s="63">
        <v>111</v>
      </c>
      <c r="F429" s="10">
        <f t="shared" si="20"/>
        <v>1876116</v>
      </c>
      <c r="G429" s="11">
        <f t="shared" si="18"/>
        <v>0.997918118327899</v>
      </c>
    </row>
    <row r="430" spans="1:7" ht="11.25">
      <c r="A430" s="62">
        <f t="shared" si="19"/>
        <v>429</v>
      </c>
      <c r="B430" s="62" t="s">
        <v>4388</v>
      </c>
      <c r="C430" s="62" t="s">
        <v>4389</v>
      </c>
      <c r="D430" s="62" t="s">
        <v>4390</v>
      </c>
      <c r="E430" s="63">
        <v>110</v>
      </c>
      <c r="F430" s="10">
        <f t="shared" si="20"/>
        <v>1876226</v>
      </c>
      <c r="G430" s="11">
        <f t="shared" si="18"/>
        <v>0.9979766280325314</v>
      </c>
    </row>
    <row r="431" spans="1:7" ht="11.25">
      <c r="A431" s="62">
        <f t="shared" si="19"/>
        <v>430</v>
      </c>
      <c r="B431" s="62" t="s">
        <v>4391</v>
      </c>
      <c r="C431" s="62" t="s">
        <v>4392</v>
      </c>
      <c r="D431" s="62" t="s">
        <v>4393</v>
      </c>
      <c r="E431" s="63">
        <v>110</v>
      </c>
      <c r="F431" s="10">
        <f t="shared" si="20"/>
        <v>1876336</v>
      </c>
      <c r="G431" s="11">
        <f t="shared" si="18"/>
        <v>0.9980351377371638</v>
      </c>
    </row>
    <row r="432" spans="1:7" ht="11.25">
      <c r="A432" s="62">
        <f t="shared" si="19"/>
        <v>431</v>
      </c>
      <c r="B432" s="62" t="s">
        <v>4394</v>
      </c>
      <c r="C432" s="62" t="s">
        <v>4395</v>
      </c>
      <c r="D432" s="62" t="s">
        <v>4396</v>
      </c>
      <c r="E432" s="63">
        <v>110</v>
      </c>
      <c r="F432" s="10">
        <f t="shared" si="20"/>
        <v>1876446</v>
      </c>
      <c r="G432" s="11">
        <f t="shared" si="18"/>
        <v>0.9980936474417962</v>
      </c>
    </row>
    <row r="433" spans="1:7" ht="11.25">
      <c r="A433" s="62">
        <f t="shared" si="19"/>
        <v>432</v>
      </c>
      <c r="B433" s="62" t="s">
        <v>4397</v>
      </c>
      <c r="C433" s="62" t="s">
        <v>4398</v>
      </c>
      <c r="D433" s="62" t="s">
        <v>4399</v>
      </c>
      <c r="E433" s="63">
        <v>108</v>
      </c>
      <c r="F433" s="10">
        <f t="shared" si="20"/>
        <v>1876554</v>
      </c>
      <c r="G433" s="11">
        <f t="shared" si="18"/>
        <v>0.9981510933336171</v>
      </c>
    </row>
    <row r="434" spans="1:7" ht="11.25">
      <c r="A434" s="62">
        <f t="shared" si="19"/>
        <v>433</v>
      </c>
      <c r="B434" s="62" t="s">
        <v>4400</v>
      </c>
      <c r="C434" s="62" t="s">
        <v>4401</v>
      </c>
      <c r="D434" s="62" t="s">
        <v>328</v>
      </c>
      <c r="E434" s="63">
        <v>105</v>
      </c>
      <c r="F434" s="10">
        <f t="shared" si="20"/>
        <v>1876659</v>
      </c>
      <c r="G434" s="11">
        <f t="shared" si="18"/>
        <v>0.9982069435062206</v>
      </c>
    </row>
    <row r="435" spans="1:7" ht="11.25">
      <c r="A435" s="62">
        <f t="shared" si="19"/>
        <v>434</v>
      </c>
      <c r="B435" s="62" t="s">
        <v>4402</v>
      </c>
      <c r="C435" s="62" t="s">
        <v>4403</v>
      </c>
      <c r="D435" s="62" t="s">
        <v>4404</v>
      </c>
      <c r="E435" s="63">
        <v>105</v>
      </c>
      <c r="F435" s="10">
        <f t="shared" si="20"/>
        <v>1876764</v>
      </c>
      <c r="G435" s="11">
        <f t="shared" si="18"/>
        <v>0.9982627936788243</v>
      </c>
    </row>
    <row r="436" spans="1:7" ht="11.25">
      <c r="A436" s="62">
        <f t="shared" si="19"/>
        <v>435</v>
      </c>
      <c r="B436" s="62" t="s">
        <v>4405</v>
      </c>
      <c r="C436" s="62" t="s">
        <v>4406</v>
      </c>
      <c r="D436" s="62" t="s">
        <v>4407</v>
      </c>
      <c r="E436" s="63">
        <v>100</v>
      </c>
      <c r="F436" s="10">
        <f t="shared" si="20"/>
        <v>1876864</v>
      </c>
      <c r="G436" s="11">
        <f t="shared" si="18"/>
        <v>0.9983159843193992</v>
      </c>
    </row>
    <row r="437" spans="1:7" ht="11.25">
      <c r="A437" s="62">
        <f t="shared" si="19"/>
        <v>436</v>
      </c>
      <c r="B437" s="62" t="s">
        <v>4408</v>
      </c>
      <c r="C437" s="62" t="s">
        <v>4409</v>
      </c>
      <c r="D437" s="62" t="s">
        <v>4410</v>
      </c>
      <c r="E437" s="63">
        <v>100</v>
      </c>
      <c r="F437" s="10">
        <f t="shared" si="20"/>
        <v>1876964</v>
      </c>
      <c r="G437" s="11">
        <f t="shared" si="18"/>
        <v>0.998369174959974</v>
      </c>
    </row>
    <row r="438" spans="1:7" ht="11.25">
      <c r="A438" s="62">
        <f t="shared" si="19"/>
        <v>437</v>
      </c>
      <c r="B438" s="62" t="s">
        <v>4411</v>
      </c>
      <c r="C438" s="62" t="s">
        <v>4412</v>
      </c>
      <c r="D438" s="62" t="s">
        <v>4413</v>
      </c>
      <c r="E438" s="63">
        <v>91</v>
      </c>
      <c r="F438" s="10">
        <f t="shared" si="20"/>
        <v>1877055</v>
      </c>
      <c r="G438" s="11">
        <f t="shared" si="18"/>
        <v>0.9984175784428971</v>
      </c>
    </row>
    <row r="439" spans="1:7" ht="11.25">
      <c r="A439" s="62">
        <f t="shared" si="19"/>
        <v>438</v>
      </c>
      <c r="B439" s="62" t="s">
        <v>4414</v>
      </c>
      <c r="C439" s="62" t="s">
        <v>4415</v>
      </c>
      <c r="D439" s="62" t="s">
        <v>4416</v>
      </c>
      <c r="E439" s="63">
        <v>90</v>
      </c>
      <c r="F439" s="10">
        <f t="shared" si="20"/>
        <v>1877145</v>
      </c>
      <c r="G439" s="11">
        <f t="shared" si="18"/>
        <v>0.9984654500194146</v>
      </c>
    </row>
    <row r="440" spans="1:7" ht="11.25">
      <c r="A440" s="62">
        <f t="shared" si="19"/>
        <v>439</v>
      </c>
      <c r="B440" s="62" t="s">
        <v>4417</v>
      </c>
      <c r="C440" s="62" t="s">
        <v>4418</v>
      </c>
      <c r="D440" s="62" t="s">
        <v>4419</v>
      </c>
      <c r="E440" s="63">
        <v>90</v>
      </c>
      <c r="F440" s="10">
        <f t="shared" si="20"/>
        <v>1877235</v>
      </c>
      <c r="G440" s="11">
        <f t="shared" si="18"/>
        <v>0.998513321595932</v>
      </c>
    </row>
    <row r="441" spans="1:7" ht="11.25">
      <c r="A441" s="62">
        <f t="shared" si="19"/>
        <v>440</v>
      </c>
      <c r="B441" s="62" t="s">
        <v>4420</v>
      </c>
      <c r="C441" s="62" t="s">
        <v>4421</v>
      </c>
      <c r="D441" s="62" t="s">
        <v>4422</v>
      </c>
      <c r="E441" s="63">
        <v>90</v>
      </c>
      <c r="F441" s="10">
        <f t="shared" si="20"/>
        <v>1877325</v>
      </c>
      <c r="G441" s="11">
        <f t="shared" si="18"/>
        <v>0.9985611931724494</v>
      </c>
    </row>
    <row r="442" spans="1:7" ht="11.25">
      <c r="A442" s="62">
        <f t="shared" si="19"/>
        <v>441</v>
      </c>
      <c r="B442" s="62" t="s">
        <v>4423</v>
      </c>
      <c r="C442" s="62" t="s">
        <v>4424</v>
      </c>
      <c r="D442" s="62" t="s">
        <v>328</v>
      </c>
      <c r="E442" s="63">
        <v>90</v>
      </c>
      <c r="F442" s="10">
        <f t="shared" si="20"/>
        <v>1877415</v>
      </c>
      <c r="G442" s="11">
        <f t="shared" si="18"/>
        <v>0.9986090647489668</v>
      </c>
    </row>
    <row r="443" spans="1:7" ht="11.25">
      <c r="A443" s="62">
        <f t="shared" si="19"/>
        <v>442</v>
      </c>
      <c r="B443" s="62" t="s">
        <v>4425</v>
      </c>
      <c r="C443" s="62" t="s">
        <v>121</v>
      </c>
      <c r="D443" s="62" t="s">
        <v>122</v>
      </c>
      <c r="E443" s="63">
        <v>90</v>
      </c>
      <c r="F443" s="10">
        <f t="shared" si="20"/>
        <v>1877505</v>
      </c>
      <c r="G443" s="11">
        <f t="shared" si="18"/>
        <v>0.9986569363254841</v>
      </c>
    </row>
    <row r="444" spans="1:7" ht="11.25">
      <c r="A444" s="62">
        <f t="shared" si="19"/>
        <v>443</v>
      </c>
      <c r="B444" s="62" t="s">
        <v>123</v>
      </c>
      <c r="C444" s="62" t="s">
        <v>124</v>
      </c>
      <c r="D444" s="62" t="s">
        <v>125</v>
      </c>
      <c r="E444" s="63">
        <v>84</v>
      </c>
      <c r="F444" s="10">
        <f t="shared" si="20"/>
        <v>1877589</v>
      </c>
      <c r="G444" s="11">
        <f t="shared" si="18"/>
        <v>0.998701616463567</v>
      </c>
    </row>
    <row r="445" spans="1:7" ht="11.25">
      <c r="A445" s="62">
        <f t="shared" si="19"/>
        <v>444</v>
      </c>
      <c r="B445" s="62" t="s">
        <v>126</v>
      </c>
      <c r="C445" s="62" t="s">
        <v>127</v>
      </c>
      <c r="D445" s="62" t="s">
        <v>128</v>
      </c>
      <c r="E445" s="63">
        <v>80</v>
      </c>
      <c r="F445" s="10">
        <f t="shared" si="20"/>
        <v>1877669</v>
      </c>
      <c r="G445" s="11">
        <f t="shared" si="18"/>
        <v>0.998744168976027</v>
      </c>
    </row>
    <row r="446" spans="1:7" ht="11.25">
      <c r="A446" s="62">
        <f t="shared" si="19"/>
        <v>445</v>
      </c>
      <c r="B446" s="62" t="s">
        <v>129</v>
      </c>
      <c r="C446" s="62" t="s">
        <v>130</v>
      </c>
      <c r="D446" s="62" t="s">
        <v>131</v>
      </c>
      <c r="E446" s="63">
        <v>80</v>
      </c>
      <c r="F446" s="10">
        <f t="shared" si="20"/>
        <v>1877749</v>
      </c>
      <c r="G446" s="11">
        <f t="shared" si="18"/>
        <v>0.9987867214884869</v>
      </c>
    </row>
    <row r="447" spans="1:7" ht="11.25">
      <c r="A447" s="62">
        <f t="shared" si="19"/>
        <v>446</v>
      </c>
      <c r="B447" s="62" t="s">
        <v>132</v>
      </c>
      <c r="C447" s="62" t="s">
        <v>133</v>
      </c>
      <c r="D447" s="62" t="s">
        <v>134</v>
      </c>
      <c r="E447" s="63">
        <v>80</v>
      </c>
      <c r="F447" s="10">
        <f t="shared" si="20"/>
        <v>1877829</v>
      </c>
      <c r="G447" s="11">
        <f t="shared" si="18"/>
        <v>0.9988292740009468</v>
      </c>
    </row>
    <row r="448" spans="1:7" ht="11.25">
      <c r="A448" s="62">
        <f t="shared" si="19"/>
        <v>447</v>
      </c>
      <c r="B448" s="62" t="s">
        <v>135</v>
      </c>
      <c r="C448" s="62" t="s">
        <v>136</v>
      </c>
      <c r="D448" s="62" t="s">
        <v>137</v>
      </c>
      <c r="E448" s="63">
        <v>80</v>
      </c>
      <c r="F448" s="10">
        <f t="shared" si="20"/>
        <v>1877909</v>
      </c>
      <c r="G448" s="11">
        <f t="shared" si="18"/>
        <v>0.9988718265134067</v>
      </c>
    </row>
    <row r="449" spans="1:7" ht="11.25">
      <c r="A449" s="62">
        <f t="shared" si="19"/>
        <v>448</v>
      </c>
      <c r="B449" s="62" t="s">
        <v>138</v>
      </c>
      <c r="C449" s="62" t="s">
        <v>139</v>
      </c>
      <c r="D449" s="62" t="s">
        <v>140</v>
      </c>
      <c r="E449" s="63">
        <v>80</v>
      </c>
      <c r="F449" s="10">
        <f t="shared" si="20"/>
        <v>1877989</v>
      </c>
      <c r="G449" s="11">
        <f t="shared" si="18"/>
        <v>0.9989143790258667</v>
      </c>
    </row>
    <row r="450" spans="1:7" ht="11.25">
      <c r="A450" s="62">
        <f t="shared" si="19"/>
        <v>449</v>
      </c>
      <c r="B450" s="62" t="s">
        <v>141</v>
      </c>
      <c r="C450" s="62" t="s">
        <v>142</v>
      </c>
      <c r="D450" s="62" t="s">
        <v>143</v>
      </c>
      <c r="E450" s="63">
        <v>76</v>
      </c>
      <c r="F450" s="10">
        <f t="shared" si="20"/>
        <v>1878065</v>
      </c>
      <c r="G450" s="11">
        <f t="shared" si="18"/>
        <v>0.9989548039127035</v>
      </c>
    </row>
    <row r="451" spans="1:7" ht="11.25">
      <c r="A451" s="62">
        <f t="shared" si="19"/>
        <v>450</v>
      </c>
      <c r="B451" s="62" t="s">
        <v>144</v>
      </c>
      <c r="C451" s="62" t="s">
        <v>145</v>
      </c>
      <c r="D451" s="62" t="s">
        <v>146</v>
      </c>
      <c r="E451" s="63">
        <v>70</v>
      </c>
      <c r="F451" s="10">
        <f t="shared" si="20"/>
        <v>1878135</v>
      </c>
      <c r="G451" s="11">
        <f aca="true" t="shared" si="21" ref="G451:G497">F451/F$497</f>
        <v>0.998992037361106</v>
      </c>
    </row>
    <row r="452" spans="1:7" ht="11.25">
      <c r="A452" s="62">
        <f aca="true" t="shared" si="22" ref="A452:A497">A451+1</f>
        <v>451</v>
      </c>
      <c r="B452" s="62" t="s">
        <v>147</v>
      </c>
      <c r="C452" s="62" t="s">
        <v>148</v>
      </c>
      <c r="D452" s="62" t="s">
        <v>149</v>
      </c>
      <c r="E452" s="63">
        <v>70</v>
      </c>
      <c r="F452" s="10">
        <f aca="true" t="shared" si="23" ref="F452:F497">E452+F451</f>
        <v>1878205</v>
      </c>
      <c r="G452" s="11">
        <f t="shared" si="21"/>
        <v>0.9990292708095083</v>
      </c>
    </row>
    <row r="453" spans="1:7" ht="11.25">
      <c r="A453" s="62">
        <f t="shared" si="22"/>
        <v>452</v>
      </c>
      <c r="B453" s="62" t="s">
        <v>150</v>
      </c>
      <c r="C453" s="62" t="s">
        <v>151</v>
      </c>
      <c r="D453" s="62" t="s">
        <v>152</v>
      </c>
      <c r="E453" s="63">
        <v>70</v>
      </c>
      <c r="F453" s="10">
        <f t="shared" si="23"/>
        <v>1878275</v>
      </c>
      <c r="G453" s="11">
        <f t="shared" si="21"/>
        <v>0.9990665042579108</v>
      </c>
    </row>
    <row r="454" spans="1:7" ht="11.25">
      <c r="A454" s="62">
        <f t="shared" si="22"/>
        <v>453</v>
      </c>
      <c r="B454" s="62" t="s">
        <v>153</v>
      </c>
      <c r="C454" s="62" t="s">
        <v>4443</v>
      </c>
      <c r="D454" s="62" t="s">
        <v>4444</v>
      </c>
      <c r="E454" s="63">
        <v>70</v>
      </c>
      <c r="F454" s="10">
        <f t="shared" si="23"/>
        <v>1878345</v>
      </c>
      <c r="G454" s="11">
        <f t="shared" si="21"/>
        <v>0.9991037377063132</v>
      </c>
    </row>
    <row r="455" spans="1:7" ht="11.25">
      <c r="A455" s="62">
        <f t="shared" si="22"/>
        <v>454</v>
      </c>
      <c r="B455" s="62" t="s">
        <v>4445</v>
      </c>
      <c r="C455" s="62" t="s">
        <v>4446</v>
      </c>
      <c r="D455" s="62" t="s">
        <v>4447</v>
      </c>
      <c r="E455" s="63">
        <v>70</v>
      </c>
      <c r="F455" s="10">
        <f t="shared" si="23"/>
        <v>1878415</v>
      </c>
      <c r="G455" s="11">
        <f t="shared" si="21"/>
        <v>0.9991409711547156</v>
      </c>
    </row>
    <row r="456" spans="1:7" ht="11.25">
      <c r="A456" s="62">
        <f t="shared" si="22"/>
        <v>455</v>
      </c>
      <c r="B456" s="62" t="s">
        <v>4448</v>
      </c>
      <c r="C456" s="62" t="s">
        <v>4449</v>
      </c>
      <c r="D456" s="62" t="s">
        <v>4450</v>
      </c>
      <c r="E456" s="63">
        <v>63</v>
      </c>
      <c r="F456" s="10">
        <f t="shared" si="23"/>
        <v>1878478</v>
      </c>
      <c r="G456" s="11">
        <f t="shared" si="21"/>
        <v>0.9991744812582778</v>
      </c>
    </row>
    <row r="457" spans="1:7" ht="11.25">
      <c r="A457" s="62">
        <f t="shared" si="22"/>
        <v>456</v>
      </c>
      <c r="B457" s="62" t="s">
        <v>4451</v>
      </c>
      <c r="C457" s="62" t="s">
        <v>4452</v>
      </c>
      <c r="D457" s="62" t="s">
        <v>4453</v>
      </c>
      <c r="E457" s="63">
        <v>60</v>
      </c>
      <c r="F457" s="10">
        <f t="shared" si="23"/>
        <v>1878538</v>
      </c>
      <c r="G457" s="11">
        <f t="shared" si="21"/>
        <v>0.9992063956426227</v>
      </c>
    </row>
    <row r="458" spans="1:7" ht="11.25">
      <c r="A458" s="62">
        <f t="shared" si="22"/>
        <v>457</v>
      </c>
      <c r="B458" s="62" t="s">
        <v>4454</v>
      </c>
      <c r="C458" s="62" t="s">
        <v>4455</v>
      </c>
      <c r="D458" s="62" t="s">
        <v>4456</v>
      </c>
      <c r="E458" s="63">
        <v>60</v>
      </c>
      <c r="F458" s="10">
        <f t="shared" si="23"/>
        <v>1878598</v>
      </c>
      <c r="G458" s="11">
        <f t="shared" si="21"/>
        <v>0.9992383100269676</v>
      </c>
    </row>
    <row r="459" spans="1:7" ht="11.25">
      <c r="A459" s="62">
        <f t="shared" si="22"/>
        <v>458</v>
      </c>
      <c r="B459" s="62" t="s">
        <v>4457</v>
      </c>
      <c r="C459" s="62" t="s">
        <v>4458</v>
      </c>
      <c r="D459" s="62" t="s">
        <v>4459</v>
      </c>
      <c r="E459" s="63">
        <v>60</v>
      </c>
      <c r="F459" s="10">
        <f t="shared" si="23"/>
        <v>1878658</v>
      </c>
      <c r="G459" s="11">
        <f t="shared" si="21"/>
        <v>0.9992702244113126</v>
      </c>
    </row>
    <row r="460" spans="1:7" ht="11.25">
      <c r="A460" s="62">
        <f t="shared" si="22"/>
        <v>459</v>
      </c>
      <c r="B460" s="62" t="s">
        <v>4460</v>
      </c>
      <c r="C460" s="62" t="s">
        <v>4461</v>
      </c>
      <c r="D460" s="62" t="s">
        <v>4462</v>
      </c>
      <c r="E460" s="63">
        <v>60</v>
      </c>
      <c r="F460" s="10">
        <f t="shared" si="23"/>
        <v>1878718</v>
      </c>
      <c r="G460" s="11">
        <f t="shared" si="21"/>
        <v>0.9993021387956575</v>
      </c>
    </row>
    <row r="461" spans="1:7" ht="11.25">
      <c r="A461" s="62">
        <f t="shared" si="22"/>
        <v>460</v>
      </c>
      <c r="B461" s="62" t="s">
        <v>4463</v>
      </c>
      <c r="C461" s="62" t="s">
        <v>4464</v>
      </c>
      <c r="D461" s="62" t="s">
        <v>4465</v>
      </c>
      <c r="E461" s="63">
        <v>60</v>
      </c>
      <c r="F461" s="10">
        <f t="shared" si="23"/>
        <v>1878778</v>
      </c>
      <c r="G461" s="11">
        <f t="shared" si="21"/>
        <v>0.9993340531800025</v>
      </c>
    </row>
    <row r="462" spans="1:7" ht="11.25">
      <c r="A462" s="62">
        <f t="shared" si="22"/>
        <v>461</v>
      </c>
      <c r="B462" s="62" t="s">
        <v>4466</v>
      </c>
      <c r="C462" s="62" t="s">
        <v>4467</v>
      </c>
      <c r="D462" s="62" t="s">
        <v>4468</v>
      </c>
      <c r="E462" s="63">
        <v>60</v>
      </c>
      <c r="F462" s="10">
        <f t="shared" si="23"/>
        <v>1878838</v>
      </c>
      <c r="G462" s="11">
        <f t="shared" si="21"/>
        <v>0.9993659675643474</v>
      </c>
    </row>
    <row r="463" spans="1:7" ht="11.25">
      <c r="A463" s="62">
        <f t="shared" si="22"/>
        <v>462</v>
      </c>
      <c r="B463" s="62" t="s">
        <v>4469</v>
      </c>
      <c r="C463" s="62" t="s">
        <v>4470</v>
      </c>
      <c r="D463" s="62" t="s">
        <v>4471</v>
      </c>
      <c r="E463" s="63">
        <v>60</v>
      </c>
      <c r="F463" s="10">
        <f t="shared" si="23"/>
        <v>1878898</v>
      </c>
      <c r="G463" s="11">
        <f t="shared" si="21"/>
        <v>0.9993978819486923</v>
      </c>
    </row>
    <row r="464" spans="1:7" ht="11.25">
      <c r="A464" s="62">
        <f t="shared" si="22"/>
        <v>463</v>
      </c>
      <c r="B464" s="62" t="s">
        <v>4472</v>
      </c>
      <c r="C464" s="62" t="s">
        <v>4473</v>
      </c>
      <c r="D464" s="62" t="s">
        <v>4474</v>
      </c>
      <c r="E464" s="63">
        <v>52</v>
      </c>
      <c r="F464" s="10">
        <f t="shared" si="23"/>
        <v>1878950</v>
      </c>
      <c r="G464" s="11">
        <f t="shared" si="21"/>
        <v>0.9994255410817913</v>
      </c>
    </row>
    <row r="465" spans="1:7" ht="11.25">
      <c r="A465" s="62">
        <f t="shared" si="22"/>
        <v>464</v>
      </c>
      <c r="B465" s="62" t="s">
        <v>4475</v>
      </c>
      <c r="C465" s="62" t="s">
        <v>4476</v>
      </c>
      <c r="D465" s="62" t="s">
        <v>4477</v>
      </c>
      <c r="E465" s="63">
        <v>52</v>
      </c>
      <c r="F465" s="10">
        <f t="shared" si="23"/>
        <v>1879002</v>
      </c>
      <c r="G465" s="11">
        <f t="shared" si="21"/>
        <v>0.9994532002148901</v>
      </c>
    </row>
    <row r="466" spans="1:7" ht="11.25">
      <c r="A466" s="62">
        <f t="shared" si="22"/>
        <v>465</v>
      </c>
      <c r="B466" s="62" t="s">
        <v>4478</v>
      </c>
      <c r="C466" s="62" t="s">
        <v>4479</v>
      </c>
      <c r="D466" s="62" t="s">
        <v>4480</v>
      </c>
      <c r="E466" s="63">
        <v>50</v>
      </c>
      <c r="F466" s="10">
        <f t="shared" si="23"/>
        <v>1879052</v>
      </c>
      <c r="G466" s="11">
        <f t="shared" si="21"/>
        <v>0.9994797955351776</v>
      </c>
    </row>
    <row r="467" spans="1:7" ht="11.25">
      <c r="A467" s="62">
        <f t="shared" si="22"/>
        <v>466</v>
      </c>
      <c r="B467" s="62" t="s">
        <v>4481</v>
      </c>
      <c r="C467" s="62" t="s">
        <v>4482</v>
      </c>
      <c r="D467" s="62" t="s">
        <v>4483</v>
      </c>
      <c r="E467" s="63">
        <v>50</v>
      </c>
      <c r="F467" s="10">
        <f t="shared" si="23"/>
        <v>1879102</v>
      </c>
      <c r="G467" s="11">
        <f t="shared" si="21"/>
        <v>0.9995063908554651</v>
      </c>
    </row>
    <row r="468" spans="1:7" ht="11.25">
      <c r="A468" s="62">
        <f t="shared" si="22"/>
        <v>467</v>
      </c>
      <c r="B468" s="62" t="s">
        <v>4484</v>
      </c>
      <c r="C468" s="62" t="s">
        <v>4485</v>
      </c>
      <c r="D468" s="62" t="s">
        <v>4486</v>
      </c>
      <c r="E468" s="63">
        <v>50</v>
      </c>
      <c r="F468" s="10">
        <f t="shared" si="23"/>
        <v>1879152</v>
      </c>
      <c r="G468" s="11">
        <f t="shared" si="21"/>
        <v>0.9995329861757525</v>
      </c>
    </row>
    <row r="469" spans="1:7" ht="11.25">
      <c r="A469" s="62">
        <f t="shared" si="22"/>
        <v>468</v>
      </c>
      <c r="B469" s="62" t="s">
        <v>4487</v>
      </c>
      <c r="C469" s="62" t="s">
        <v>4488</v>
      </c>
      <c r="D469" s="62" t="s">
        <v>4489</v>
      </c>
      <c r="E469" s="63">
        <v>49</v>
      </c>
      <c r="F469" s="10">
        <f t="shared" si="23"/>
        <v>1879201</v>
      </c>
      <c r="G469" s="11">
        <f t="shared" si="21"/>
        <v>0.9995590495896343</v>
      </c>
    </row>
    <row r="470" spans="1:7" ht="11.25">
      <c r="A470" s="62">
        <f t="shared" si="22"/>
        <v>469</v>
      </c>
      <c r="B470" s="62" t="s">
        <v>4490</v>
      </c>
      <c r="C470" s="62" t="s">
        <v>4491</v>
      </c>
      <c r="D470" s="62" t="s">
        <v>4492</v>
      </c>
      <c r="E470" s="63">
        <v>49</v>
      </c>
      <c r="F470" s="10">
        <f t="shared" si="23"/>
        <v>1879250</v>
      </c>
      <c r="G470" s="11">
        <f t="shared" si="21"/>
        <v>0.9995851130035159</v>
      </c>
    </row>
    <row r="471" spans="1:7" ht="11.25">
      <c r="A471" s="62">
        <f t="shared" si="22"/>
        <v>470</v>
      </c>
      <c r="B471" s="62" t="s">
        <v>4493</v>
      </c>
      <c r="C471" s="62" t="s">
        <v>4494</v>
      </c>
      <c r="D471" s="62" t="s">
        <v>4495</v>
      </c>
      <c r="E471" s="63">
        <v>45</v>
      </c>
      <c r="F471" s="10">
        <f t="shared" si="23"/>
        <v>1879295</v>
      </c>
      <c r="G471" s="11">
        <f t="shared" si="21"/>
        <v>0.9996090487917746</v>
      </c>
    </row>
    <row r="472" spans="1:7" ht="11.25">
      <c r="A472" s="62">
        <f t="shared" si="22"/>
        <v>471</v>
      </c>
      <c r="B472" s="62" t="s">
        <v>4496</v>
      </c>
      <c r="C472" s="62" t="s">
        <v>4497</v>
      </c>
      <c r="D472" s="62" t="s">
        <v>4498</v>
      </c>
      <c r="E472" s="63">
        <v>45</v>
      </c>
      <c r="F472" s="10">
        <f t="shared" si="23"/>
        <v>1879340</v>
      </c>
      <c r="G472" s="11">
        <f t="shared" si="21"/>
        <v>0.9996329845800332</v>
      </c>
    </row>
    <row r="473" spans="1:7" ht="11.25">
      <c r="A473" s="62">
        <f t="shared" si="22"/>
        <v>472</v>
      </c>
      <c r="B473" s="62" t="s">
        <v>4499</v>
      </c>
      <c r="C473" s="62" t="s">
        <v>4500</v>
      </c>
      <c r="D473" s="62" t="s">
        <v>4501</v>
      </c>
      <c r="E473" s="63">
        <v>45</v>
      </c>
      <c r="F473" s="10">
        <f t="shared" si="23"/>
        <v>1879385</v>
      </c>
      <c r="G473" s="11">
        <f t="shared" si="21"/>
        <v>0.999656920368292</v>
      </c>
    </row>
    <row r="474" spans="1:7" ht="11.25">
      <c r="A474" s="62">
        <f t="shared" si="22"/>
        <v>473</v>
      </c>
      <c r="B474" s="62" t="s">
        <v>4502</v>
      </c>
      <c r="C474" s="62" t="s">
        <v>4503</v>
      </c>
      <c r="D474" s="62" t="s">
        <v>4504</v>
      </c>
      <c r="E474" s="63">
        <v>40</v>
      </c>
      <c r="F474" s="10">
        <f t="shared" si="23"/>
        <v>1879425</v>
      </c>
      <c r="G474" s="11">
        <f t="shared" si="21"/>
        <v>0.999678196624522</v>
      </c>
    </row>
    <row r="475" spans="1:7" ht="11.25">
      <c r="A475" s="62">
        <f t="shared" si="22"/>
        <v>474</v>
      </c>
      <c r="B475" s="62" t="s">
        <v>4505</v>
      </c>
      <c r="C475" s="62" t="s">
        <v>4506</v>
      </c>
      <c r="D475" s="62" t="s">
        <v>4507</v>
      </c>
      <c r="E475" s="63">
        <v>40</v>
      </c>
      <c r="F475" s="10">
        <f t="shared" si="23"/>
        <v>1879465</v>
      </c>
      <c r="G475" s="11">
        <f t="shared" si="21"/>
        <v>0.9996994728807519</v>
      </c>
    </row>
    <row r="476" spans="1:7" ht="11.25">
      <c r="A476" s="62">
        <f t="shared" si="22"/>
        <v>475</v>
      </c>
      <c r="B476" s="62" t="s">
        <v>4508</v>
      </c>
      <c r="C476" s="62" t="s">
        <v>4509</v>
      </c>
      <c r="D476" s="62" t="s">
        <v>328</v>
      </c>
      <c r="E476" s="63">
        <v>40</v>
      </c>
      <c r="F476" s="10">
        <f t="shared" si="23"/>
        <v>1879505</v>
      </c>
      <c r="G476" s="11">
        <f t="shared" si="21"/>
        <v>0.9997207491369818</v>
      </c>
    </row>
    <row r="477" spans="1:7" ht="11.25">
      <c r="A477" s="62">
        <f t="shared" si="22"/>
        <v>476</v>
      </c>
      <c r="B477" s="62" t="s">
        <v>4510</v>
      </c>
      <c r="C477" s="62" t="s">
        <v>4511</v>
      </c>
      <c r="D477" s="62" t="s">
        <v>4512</v>
      </c>
      <c r="E477" s="63">
        <v>40</v>
      </c>
      <c r="F477" s="10">
        <f t="shared" si="23"/>
        <v>1879545</v>
      </c>
      <c r="G477" s="11">
        <f t="shared" si="21"/>
        <v>0.9997420253932118</v>
      </c>
    </row>
    <row r="478" spans="1:7" ht="11.25">
      <c r="A478" s="62">
        <f t="shared" si="22"/>
        <v>477</v>
      </c>
      <c r="B478" s="62" t="s">
        <v>4513</v>
      </c>
      <c r="C478" s="62" t="s">
        <v>4514</v>
      </c>
      <c r="D478" s="62" t="s">
        <v>4515</v>
      </c>
      <c r="E478" s="63">
        <v>38</v>
      </c>
      <c r="F478" s="10">
        <f t="shared" si="23"/>
        <v>1879583</v>
      </c>
      <c r="G478" s="11">
        <f t="shared" si="21"/>
        <v>0.9997622378366303</v>
      </c>
    </row>
    <row r="479" spans="1:7" ht="11.25">
      <c r="A479" s="62">
        <f t="shared" si="22"/>
        <v>478</v>
      </c>
      <c r="B479" s="62" t="s">
        <v>4516</v>
      </c>
      <c r="C479" s="62" t="s">
        <v>4517</v>
      </c>
      <c r="D479" s="62" t="s">
        <v>4518</v>
      </c>
      <c r="E479" s="63">
        <v>35</v>
      </c>
      <c r="F479" s="10">
        <f t="shared" si="23"/>
        <v>1879618</v>
      </c>
      <c r="G479" s="11">
        <f t="shared" si="21"/>
        <v>0.9997808545608314</v>
      </c>
    </row>
    <row r="480" spans="1:7" ht="11.25">
      <c r="A480" s="62">
        <f t="shared" si="22"/>
        <v>479</v>
      </c>
      <c r="B480" s="62" t="s">
        <v>4519</v>
      </c>
      <c r="C480" s="62" t="s">
        <v>4520</v>
      </c>
      <c r="D480" s="62" t="s">
        <v>4521</v>
      </c>
      <c r="E480" s="63">
        <v>35</v>
      </c>
      <c r="F480" s="10">
        <f t="shared" si="23"/>
        <v>1879653</v>
      </c>
      <c r="G480" s="11">
        <f t="shared" si="21"/>
        <v>0.9997994712850327</v>
      </c>
    </row>
    <row r="481" spans="1:7" ht="11.25">
      <c r="A481" s="62">
        <f t="shared" si="22"/>
        <v>480</v>
      </c>
      <c r="B481" s="62" t="s">
        <v>4522</v>
      </c>
      <c r="C481" s="62" t="s">
        <v>4523</v>
      </c>
      <c r="D481" s="62" t="s">
        <v>4524</v>
      </c>
      <c r="E481" s="63">
        <v>34</v>
      </c>
      <c r="F481" s="10">
        <f t="shared" si="23"/>
        <v>1879687</v>
      </c>
      <c r="G481" s="11">
        <f t="shared" si="21"/>
        <v>0.9998175561028282</v>
      </c>
    </row>
    <row r="482" spans="1:7" ht="11.25">
      <c r="A482" s="62">
        <f t="shared" si="22"/>
        <v>481</v>
      </c>
      <c r="B482" s="62" t="s">
        <v>4525</v>
      </c>
      <c r="C482" s="62" t="s">
        <v>4526</v>
      </c>
      <c r="D482" s="62" t="s">
        <v>4527</v>
      </c>
      <c r="E482" s="63">
        <v>30</v>
      </c>
      <c r="F482" s="10">
        <f t="shared" si="23"/>
        <v>1879717</v>
      </c>
      <c r="G482" s="11">
        <f t="shared" si="21"/>
        <v>0.9998335132950006</v>
      </c>
    </row>
    <row r="483" spans="1:7" ht="11.25">
      <c r="A483" s="62">
        <f t="shared" si="22"/>
        <v>482</v>
      </c>
      <c r="B483" s="62" t="s">
        <v>4528</v>
      </c>
      <c r="C483" s="62" t="s">
        <v>4529</v>
      </c>
      <c r="D483" s="62" t="s">
        <v>4530</v>
      </c>
      <c r="E483" s="63">
        <v>30</v>
      </c>
      <c r="F483" s="10">
        <f t="shared" si="23"/>
        <v>1879747</v>
      </c>
      <c r="G483" s="11">
        <f t="shared" si="21"/>
        <v>0.9998494704871731</v>
      </c>
    </row>
    <row r="484" spans="1:7" ht="11.25">
      <c r="A484" s="62">
        <f t="shared" si="22"/>
        <v>483</v>
      </c>
      <c r="B484" s="62" t="s">
        <v>4531</v>
      </c>
      <c r="C484" s="62" t="s">
        <v>4532</v>
      </c>
      <c r="D484" s="62" t="s">
        <v>4533</v>
      </c>
      <c r="E484" s="63">
        <v>30</v>
      </c>
      <c r="F484" s="10">
        <f t="shared" si="23"/>
        <v>1879777</v>
      </c>
      <c r="G484" s="11">
        <f t="shared" si="21"/>
        <v>0.9998654276793455</v>
      </c>
    </row>
    <row r="485" spans="1:7" ht="11.25">
      <c r="A485" s="62">
        <f t="shared" si="22"/>
        <v>484</v>
      </c>
      <c r="B485" s="62" t="s">
        <v>4534</v>
      </c>
      <c r="C485" s="62" t="s">
        <v>4535</v>
      </c>
      <c r="D485" s="62" t="s">
        <v>328</v>
      </c>
      <c r="E485" s="63">
        <v>30</v>
      </c>
      <c r="F485" s="10">
        <f t="shared" si="23"/>
        <v>1879807</v>
      </c>
      <c r="G485" s="11">
        <f t="shared" si="21"/>
        <v>0.999881384871518</v>
      </c>
    </row>
    <row r="486" spans="1:7" ht="11.25">
      <c r="A486" s="62">
        <f t="shared" si="22"/>
        <v>485</v>
      </c>
      <c r="B486" s="62" t="s">
        <v>4536</v>
      </c>
      <c r="C486" s="62" t="s">
        <v>4537</v>
      </c>
      <c r="D486" s="62" t="s">
        <v>4538</v>
      </c>
      <c r="E486" s="63">
        <v>30</v>
      </c>
      <c r="F486" s="10">
        <f t="shared" si="23"/>
        <v>1879837</v>
      </c>
      <c r="G486" s="11">
        <f t="shared" si="21"/>
        <v>0.9998973420636905</v>
      </c>
    </row>
    <row r="487" spans="1:7" ht="11.25">
      <c r="A487" s="62">
        <f t="shared" si="22"/>
        <v>486</v>
      </c>
      <c r="B487" s="62" t="s">
        <v>4539</v>
      </c>
      <c r="C487" s="62" t="s">
        <v>4540</v>
      </c>
      <c r="D487" s="62" t="s">
        <v>4541</v>
      </c>
      <c r="E487" s="63">
        <v>28</v>
      </c>
      <c r="F487" s="10">
        <f t="shared" si="23"/>
        <v>1879865</v>
      </c>
      <c r="G487" s="11">
        <f t="shared" si="21"/>
        <v>0.9999122354430514</v>
      </c>
    </row>
    <row r="488" spans="1:7" ht="11.25">
      <c r="A488" s="62">
        <f t="shared" si="22"/>
        <v>487</v>
      </c>
      <c r="B488" s="62" t="s">
        <v>4542</v>
      </c>
      <c r="C488" s="62" t="s">
        <v>4543</v>
      </c>
      <c r="D488" s="62" t="s">
        <v>4544</v>
      </c>
      <c r="E488" s="63">
        <v>28</v>
      </c>
      <c r="F488" s="10">
        <f t="shared" si="23"/>
        <v>1879893</v>
      </c>
      <c r="G488" s="11">
        <f t="shared" si="21"/>
        <v>0.9999271288224124</v>
      </c>
    </row>
    <row r="489" spans="1:7" ht="11.25">
      <c r="A489" s="62">
        <f t="shared" si="22"/>
        <v>488</v>
      </c>
      <c r="B489" s="62" t="s">
        <v>4545</v>
      </c>
      <c r="C489" s="62" t="s">
        <v>4546</v>
      </c>
      <c r="D489" s="62" t="s">
        <v>4547</v>
      </c>
      <c r="E489" s="63">
        <v>24</v>
      </c>
      <c r="F489" s="10">
        <f t="shared" si="23"/>
        <v>1879917</v>
      </c>
      <c r="G489" s="11">
        <f t="shared" si="21"/>
        <v>0.9999398945761504</v>
      </c>
    </row>
    <row r="490" spans="1:7" ht="11.25">
      <c r="A490" s="62">
        <f t="shared" si="22"/>
        <v>489</v>
      </c>
      <c r="B490" s="62" t="s">
        <v>4548</v>
      </c>
      <c r="C490" s="62" t="s">
        <v>4549</v>
      </c>
      <c r="D490" s="62" t="s">
        <v>4550</v>
      </c>
      <c r="E490" s="63">
        <v>20</v>
      </c>
      <c r="F490" s="10">
        <f t="shared" si="23"/>
        <v>1879937</v>
      </c>
      <c r="G490" s="11">
        <f t="shared" si="21"/>
        <v>0.9999505327042654</v>
      </c>
    </row>
    <row r="491" spans="1:7" ht="11.25">
      <c r="A491" s="62">
        <f t="shared" si="22"/>
        <v>490</v>
      </c>
      <c r="B491" s="62" t="s">
        <v>4551</v>
      </c>
      <c r="C491" s="62" t="s">
        <v>4552</v>
      </c>
      <c r="D491" s="62" t="s">
        <v>4553</v>
      </c>
      <c r="E491" s="63">
        <v>20</v>
      </c>
      <c r="F491" s="10">
        <f t="shared" si="23"/>
        <v>1879957</v>
      </c>
      <c r="G491" s="11">
        <f t="shared" si="21"/>
        <v>0.9999611708323803</v>
      </c>
    </row>
    <row r="492" spans="1:7" ht="11.25">
      <c r="A492" s="62">
        <f t="shared" si="22"/>
        <v>491</v>
      </c>
      <c r="B492" s="62" t="s">
        <v>4554</v>
      </c>
      <c r="C492" s="62" t="s">
        <v>4555</v>
      </c>
      <c r="D492" s="62" t="s">
        <v>4556</v>
      </c>
      <c r="E492" s="63">
        <v>16</v>
      </c>
      <c r="F492" s="10">
        <f t="shared" si="23"/>
        <v>1879973</v>
      </c>
      <c r="G492" s="11">
        <f t="shared" si="21"/>
        <v>0.9999696813348723</v>
      </c>
    </row>
    <row r="493" spans="1:7" ht="11.25">
      <c r="A493" s="62">
        <f t="shared" si="22"/>
        <v>492</v>
      </c>
      <c r="B493" s="62" t="s">
        <v>4557</v>
      </c>
      <c r="C493" s="62" t="s">
        <v>4558</v>
      </c>
      <c r="D493" s="62" t="s">
        <v>4559</v>
      </c>
      <c r="E493" s="63">
        <v>14</v>
      </c>
      <c r="F493" s="10">
        <f t="shared" si="23"/>
        <v>1879987</v>
      </c>
      <c r="G493" s="11">
        <f t="shared" si="21"/>
        <v>0.9999771280245529</v>
      </c>
    </row>
    <row r="494" spans="1:7" ht="11.25">
      <c r="A494" s="62">
        <f t="shared" si="22"/>
        <v>493</v>
      </c>
      <c r="B494" s="62" t="s">
        <v>4560</v>
      </c>
      <c r="C494" s="62" t="s">
        <v>4561</v>
      </c>
      <c r="D494" s="62" t="s">
        <v>4562</v>
      </c>
      <c r="E494" s="63">
        <v>14</v>
      </c>
      <c r="F494" s="10">
        <f t="shared" si="23"/>
        <v>1880001</v>
      </c>
      <c r="G494" s="11">
        <f t="shared" si="21"/>
        <v>0.9999845747142333</v>
      </c>
    </row>
    <row r="495" spans="1:7" ht="11.25">
      <c r="A495" s="62">
        <f t="shared" si="22"/>
        <v>494</v>
      </c>
      <c r="B495" s="62" t="s">
        <v>4563</v>
      </c>
      <c r="C495" s="62" t="s">
        <v>4564</v>
      </c>
      <c r="D495" s="62" t="s">
        <v>4565</v>
      </c>
      <c r="E495" s="63">
        <v>14</v>
      </c>
      <c r="F495" s="10">
        <f t="shared" si="23"/>
        <v>1880015</v>
      </c>
      <c r="G495" s="11">
        <f t="shared" si="21"/>
        <v>0.9999920214039137</v>
      </c>
    </row>
    <row r="496" spans="1:7" ht="11.25">
      <c r="A496" s="62">
        <f t="shared" si="22"/>
        <v>495</v>
      </c>
      <c r="B496" s="62" t="s">
        <v>4566</v>
      </c>
      <c r="C496" s="62" t="s">
        <v>4567</v>
      </c>
      <c r="D496" s="62" t="s">
        <v>4568</v>
      </c>
      <c r="E496" s="63">
        <v>10</v>
      </c>
      <c r="F496" s="10">
        <f t="shared" si="23"/>
        <v>1880025</v>
      </c>
      <c r="G496" s="11">
        <f t="shared" si="21"/>
        <v>0.9999973404679713</v>
      </c>
    </row>
    <row r="497" spans="1:7" ht="12" thickBot="1">
      <c r="A497" s="66">
        <f t="shared" si="22"/>
        <v>496</v>
      </c>
      <c r="B497" s="66" t="s">
        <v>4569</v>
      </c>
      <c r="C497" s="66" t="s">
        <v>2092</v>
      </c>
      <c r="D497" s="66" t="s">
        <v>328</v>
      </c>
      <c r="E497" s="67">
        <v>5</v>
      </c>
      <c r="F497" s="13">
        <f t="shared" si="23"/>
        <v>1880030</v>
      </c>
      <c r="G497" s="14">
        <f t="shared" si="21"/>
        <v>1</v>
      </c>
    </row>
    <row r="498" spans="1:7" ht="12" thickTop="1">
      <c r="A498" s="61"/>
      <c r="B498" s="61"/>
      <c r="C498" s="61"/>
      <c r="D498" s="61" t="s">
        <v>295</v>
      </c>
      <c r="E498" s="8">
        <f>SUM(E2:E497)</f>
        <v>1880030</v>
      </c>
      <c r="F498" s="61"/>
      <c r="G498" s="61"/>
    </row>
  </sheetData>
  <printOptions/>
  <pageMargins left="0.75" right="0.75" top="1" bottom="1" header="0.4921259845" footer="0.4921259845"/>
  <pageSetup orientation="portrait" paperSize="9"/>
  <ignoredErrors>
    <ignoredError sqref="B2:B531" numberStoredAsText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39"/>
  <dimension ref="A1:I27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18.28125" style="5" bestFit="1" customWidth="1"/>
    <col min="4" max="4" width="37.14062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138" t="s">
        <v>296</v>
      </c>
      <c r="B1" s="138" t="s">
        <v>329</v>
      </c>
      <c r="C1" s="138" t="s">
        <v>4646</v>
      </c>
      <c r="D1" s="138" t="s">
        <v>330</v>
      </c>
      <c r="E1" s="139" t="s">
        <v>3339</v>
      </c>
      <c r="F1" s="15" t="s">
        <v>293</v>
      </c>
      <c r="G1" s="15" t="s">
        <v>294</v>
      </c>
    </row>
    <row r="2" spans="1:9" ht="12" thickTop="1">
      <c r="A2" s="552">
        <v>1</v>
      </c>
      <c r="B2" s="552" t="s">
        <v>2920</v>
      </c>
      <c r="C2" s="552" t="s">
        <v>2921</v>
      </c>
      <c r="D2" s="552" t="s">
        <v>1790</v>
      </c>
      <c r="E2" s="553">
        <v>65200</v>
      </c>
      <c r="F2" s="554">
        <f>E2</f>
        <v>65200</v>
      </c>
      <c r="G2" s="555">
        <f>F2/F$275</f>
        <v>0.13641337436893122</v>
      </c>
      <c r="I2" s="5" t="s">
        <v>3376</v>
      </c>
    </row>
    <row r="3" spans="1:7" ht="11.25">
      <c r="A3" s="544">
        <f>A2+1</f>
        <v>2</v>
      </c>
      <c r="B3" s="544" t="s">
        <v>2922</v>
      </c>
      <c r="C3" s="544" t="s">
        <v>2923</v>
      </c>
      <c r="D3" s="544" t="s">
        <v>1617</v>
      </c>
      <c r="E3" s="545">
        <v>19305</v>
      </c>
      <c r="F3" s="542">
        <f>E3+F2</f>
        <v>84505</v>
      </c>
      <c r="G3" s="543">
        <f aca="true" t="shared" si="0" ref="G3:G66">F3/F$275</f>
        <v>0.17680386811421064</v>
      </c>
    </row>
    <row r="4" spans="1:7" ht="11.25">
      <c r="A4" s="544">
        <f aca="true" t="shared" si="1" ref="A4:A67">A3+1</f>
        <v>3</v>
      </c>
      <c r="B4" s="544" t="s">
        <v>2924</v>
      </c>
      <c r="C4" s="544" t="s">
        <v>2925</v>
      </c>
      <c r="D4" s="544" t="s">
        <v>2002</v>
      </c>
      <c r="E4" s="545">
        <v>17884</v>
      </c>
      <c r="F4" s="542">
        <f aca="true" t="shared" si="2" ref="F4:F67">E4+F3</f>
        <v>102389</v>
      </c>
      <c r="G4" s="543">
        <f t="shared" si="0"/>
        <v>0.2142213035009279</v>
      </c>
    </row>
    <row r="5" spans="1:7" ht="11.25">
      <c r="A5" s="544">
        <f t="shared" si="1"/>
        <v>4</v>
      </c>
      <c r="B5" s="544" t="s">
        <v>2926</v>
      </c>
      <c r="C5" s="544" t="s">
        <v>2927</v>
      </c>
      <c r="D5" s="544" t="s">
        <v>474</v>
      </c>
      <c r="E5" s="545">
        <v>14870</v>
      </c>
      <c r="F5" s="542">
        <f t="shared" si="2"/>
        <v>117259</v>
      </c>
      <c r="G5" s="543">
        <f t="shared" si="0"/>
        <v>0.24533275866758447</v>
      </c>
    </row>
    <row r="6" spans="1:7" ht="11.25">
      <c r="A6" s="544">
        <f t="shared" si="1"/>
        <v>5</v>
      </c>
      <c r="B6" s="544" t="s">
        <v>2928</v>
      </c>
      <c r="C6" s="544" t="s">
        <v>2929</v>
      </c>
      <c r="D6" s="544" t="s">
        <v>1949</v>
      </c>
      <c r="E6" s="545">
        <v>12298</v>
      </c>
      <c r="F6" s="542">
        <f t="shared" si="2"/>
        <v>129557</v>
      </c>
      <c r="G6" s="543">
        <f t="shared" si="0"/>
        <v>0.2710629991275402</v>
      </c>
    </row>
    <row r="7" spans="1:7" ht="11.25">
      <c r="A7" s="544">
        <f t="shared" si="1"/>
        <v>6</v>
      </c>
      <c r="B7" s="544" t="s">
        <v>2930</v>
      </c>
      <c r="C7" s="544" t="s">
        <v>2931</v>
      </c>
      <c r="D7" s="544" t="s">
        <v>1581</v>
      </c>
      <c r="E7" s="545">
        <v>10260</v>
      </c>
      <c r="F7" s="542">
        <f t="shared" si="2"/>
        <v>139817</v>
      </c>
      <c r="G7" s="543">
        <f t="shared" si="0"/>
        <v>0.2925292755236328</v>
      </c>
    </row>
    <row r="8" spans="1:7" ht="11.25">
      <c r="A8" s="544">
        <f t="shared" si="1"/>
        <v>7</v>
      </c>
      <c r="B8" s="544" t="s">
        <v>2932</v>
      </c>
      <c r="C8" s="544" t="s">
        <v>2933</v>
      </c>
      <c r="D8" s="544" t="s">
        <v>1640</v>
      </c>
      <c r="E8" s="545">
        <v>9967</v>
      </c>
      <c r="F8" s="542">
        <f t="shared" si="2"/>
        <v>149784</v>
      </c>
      <c r="G8" s="543">
        <f t="shared" si="0"/>
        <v>0.31338252862693244</v>
      </c>
    </row>
    <row r="9" spans="1:7" ht="11.25">
      <c r="A9" s="544">
        <f t="shared" si="1"/>
        <v>8</v>
      </c>
      <c r="B9" s="544" t="s">
        <v>2934</v>
      </c>
      <c r="C9" s="544" t="s">
        <v>2935</v>
      </c>
      <c r="D9" s="544" t="s">
        <v>1456</v>
      </c>
      <c r="E9" s="545">
        <v>7898</v>
      </c>
      <c r="F9" s="542">
        <f t="shared" si="2"/>
        <v>157682</v>
      </c>
      <c r="G9" s="543">
        <f t="shared" si="0"/>
        <v>0.3299069585466536</v>
      </c>
    </row>
    <row r="10" spans="1:7" ht="11.25">
      <c r="A10" s="544">
        <f t="shared" si="1"/>
        <v>9</v>
      </c>
      <c r="B10" s="544" t="s">
        <v>2936</v>
      </c>
      <c r="C10" s="544" t="s">
        <v>2937</v>
      </c>
      <c r="D10" s="544" t="s">
        <v>2938</v>
      </c>
      <c r="E10" s="545">
        <v>6597</v>
      </c>
      <c r="F10" s="542">
        <f t="shared" si="2"/>
        <v>164279</v>
      </c>
      <c r="G10" s="543">
        <f t="shared" si="0"/>
        <v>0.3437093976680008</v>
      </c>
    </row>
    <row r="11" spans="1:7" ht="11.25">
      <c r="A11" s="544">
        <f t="shared" si="1"/>
        <v>10</v>
      </c>
      <c r="B11" s="544" t="s">
        <v>2939</v>
      </c>
      <c r="C11" s="544" t="s">
        <v>2940</v>
      </c>
      <c r="D11" s="544" t="s">
        <v>384</v>
      </c>
      <c r="E11" s="545">
        <v>6269</v>
      </c>
      <c r="F11" s="542">
        <f t="shared" si="2"/>
        <v>170548</v>
      </c>
      <c r="G11" s="543">
        <f t="shared" si="0"/>
        <v>0.3568255854581669</v>
      </c>
    </row>
    <row r="12" spans="1:7" ht="11.25">
      <c r="A12" s="544">
        <f t="shared" si="1"/>
        <v>11</v>
      </c>
      <c r="B12" s="544" t="s">
        <v>2941</v>
      </c>
      <c r="C12" s="544" t="s">
        <v>2942</v>
      </c>
      <c r="D12" s="544" t="s">
        <v>333</v>
      </c>
      <c r="E12" s="545">
        <v>5710</v>
      </c>
      <c r="F12" s="542">
        <f t="shared" si="2"/>
        <v>176258</v>
      </c>
      <c r="G12" s="543">
        <f t="shared" si="0"/>
        <v>0.3687722168637896</v>
      </c>
    </row>
    <row r="13" spans="1:7" ht="11.25">
      <c r="A13" s="544">
        <f t="shared" si="1"/>
        <v>12</v>
      </c>
      <c r="B13" s="544" t="s">
        <v>2943</v>
      </c>
      <c r="C13" s="544" t="s">
        <v>2944</v>
      </c>
      <c r="D13" s="544" t="s">
        <v>1735</v>
      </c>
      <c r="E13" s="545">
        <v>5227</v>
      </c>
      <c r="F13" s="542">
        <f t="shared" si="2"/>
        <v>181485</v>
      </c>
      <c r="G13" s="543">
        <f t="shared" si="0"/>
        <v>0.37970830133965466</v>
      </c>
    </row>
    <row r="14" spans="1:7" ht="11.25">
      <c r="A14" s="544">
        <f t="shared" si="1"/>
        <v>13</v>
      </c>
      <c r="B14" s="544" t="s">
        <v>2945</v>
      </c>
      <c r="C14" s="544" t="s">
        <v>2946</v>
      </c>
      <c r="D14" s="544" t="s">
        <v>1943</v>
      </c>
      <c r="E14" s="545">
        <v>5195</v>
      </c>
      <c r="F14" s="542">
        <f t="shared" si="2"/>
        <v>186680</v>
      </c>
      <c r="G14" s="543">
        <f t="shared" si="0"/>
        <v>0.39057743446613624</v>
      </c>
    </row>
    <row r="15" spans="1:7" ht="11.25">
      <c r="A15" s="544">
        <f t="shared" si="1"/>
        <v>14</v>
      </c>
      <c r="B15" s="544" t="s">
        <v>2947</v>
      </c>
      <c r="C15" s="544" t="s">
        <v>2948</v>
      </c>
      <c r="D15" s="544" t="s">
        <v>1893</v>
      </c>
      <c r="E15" s="545">
        <v>5084</v>
      </c>
      <c r="F15" s="542">
        <f t="shared" si="2"/>
        <v>191764</v>
      </c>
      <c r="G15" s="543">
        <f t="shared" si="0"/>
        <v>0.4012143300994437</v>
      </c>
    </row>
    <row r="16" spans="1:7" ht="11.25">
      <c r="A16" s="544">
        <f t="shared" si="1"/>
        <v>15</v>
      </c>
      <c r="B16" s="544" t="s">
        <v>2949</v>
      </c>
      <c r="C16" s="544" t="s">
        <v>2950</v>
      </c>
      <c r="D16" s="544" t="s">
        <v>2951</v>
      </c>
      <c r="E16" s="545">
        <v>4707</v>
      </c>
      <c r="F16" s="542">
        <f t="shared" si="2"/>
        <v>196471</v>
      </c>
      <c r="G16" s="543">
        <f t="shared" si="0"/>
        <v>0.41106245514782647</v>
      </c>
    </row>
    <row r="17" spans="1:7" ht="11.25">
      <c r="A17" s="544">
        <f t="shared" si="1"/>
        <v>16</v>
      </c>
      <c r="B17" s="544" t="s">
        <v>2952</v>
      </c>
      <c r="C17" s="544" t="s">
        <v>2953</v>
      </c>
      <c r="D17" s="544" t="s">
        <v>1752</v>
      </c>
      <c r="E17" s="545">
        <v>4406</v>
      </c>
      <c r="F17" s="542">
        <f t="shared" si="2"/>
        <v>200877</v>
      </c>
      <c r="G17" s="543">
        <f t="shared" si="0"/>
        <v>0.4202808190660705</v>
      </c>
    </row>
    <row r="18" spans="1:7" ht="11.25">
      <c r="A18" s="544">
        <f t="shared" si="1"/>
        <v>17</v>
      </c>
      <c r="B18" s="544" t="s">
        <v>2954</v>
      </c>
      <c r="C18" s="544" t="s">
        <v>2955</v>
      </c>
      <c r="D18" s="544" t="s">
        <v>2956</v>
      </c>
      <c r="E18" s="545">
        <v>4233</v>
      </c>
      <c r="F18" s="542">
        <f t="shared" si="2"/>
        <v>205110</v>
      </c>
      <c r="G18" s="543">
        <f t="shared" si="0"/>
        <v>0.4291372272517099</v>
      </c>
    </row>
    <row r="19" spans="1:7" ht="11.25">
      <c r="A19" s="544">
        <f t="shared" si="1"/>
        <v>18</v>
      </c>
      <c r="B19" s="544" t="s">
        <v>2957</v>
      </c>
      <c r="C19" s="544" t="s">
        <v>2958</v>
      </c>
      <c r="D19" s="544" t="s">
        <v>4089</v>
      </c>
      <c r="E19" s="545">
        <v>4232</v>
      </c>
      <c r="F19" s="542">
        <f t="shared" si="2"/>
        <v>209342</v>
      </c>
      <c r="G19" s="543">
        <f t="shared" si="0"/>
        <v>0.43799154320768097</v>
      </c>
    </row>
    <row r="20" spans="1:7" ht="11.25">
      <c r="A20" s="544">
        <f t="shared" si="1"/>
        <v>19</v>
      </c>
      <c r="B20" s="544" t="s">
        <v>2959</v>
      </c>
      <c r="C20" s="544" t="s">
        <v>2960</v>
      </c>
      <c r="D20" s="544" t="s">
        <v>459</v>
      </c>
      <c r="E20" s="545">
        <v>3975</v>
      </c>
      <c r="F20" s="542">
        <f t="shared" si="2"/>
        <v>213317</v>
      </c>
      <c r="G20" s="543">
        <f t="shared" si="0"/>
        <v>0.44630815613891567</v>
      </c>
    </row>
    <row r="21" spans="1:7" ht="11.25">
      <c r="A21" s="544">
        <f t="shared" si="1"/>
        <v>20</v>
      </c>
      <c r="B21" s="544" t="s">
        <v>2961</v>
      </c>
      <c r="C21" s="544" t="s">
        <v>2962</v>
      </c>
      <c r="D21" s="544" t="s">
        <v>1958</v>
      </c>
      <c r="E21" s="545">
        <v>3916</v>
      </c>
      <c r="F21" s="542">
        <f t="shared" si="2"/>
        <v>217233</v>
      </c>
      <c r="G21" s="543">
        <f t="shared" si="0"/>
        <v>0.4545013275197245</v>
      </c>
    </row>
    <row r="22" spans="1:7" ht="11.25">
      <c r="A22" s="544">
        <f t="shared" si="1"/>
        <v>21</v>
      </c>
      <c r="B22" s="544" t="s">
        <v>2963</v>
      </c>
      <c r="C22" s="544" t="s">
        <v>2964</v>
      </c>
      <c r="D22" s="544" t="s">
        <v>2965</v>
      </c>
      <c r="E22" s="545">
        <v>3822</v>
      </c>
      <c r="F22" s="542">
        <f t="shared" si="2"/>
        <v>221055</v>
      </c>
      <c r="G22" s="543">
        <f t="shared" si="0"/>
        <v>0.46249782931171923</v>
      </c>
    </row>
    <row r="23" spans="1:7" ht="11.25">
      <c r="A23" s="544">
        <f t="shared" si="1"/>
        <v>22</v>
      </c>
      <c r="B23" s="544" t="s">
        <v>2966</v>
      </c>
      <c r="C23" s="544" t="s">
        <v>2967</v>
      </c>
      <c r="D23" s="544" t="s">
        <v>1405</v>
      </c>
      <c r="E23" s="545">
        <v>3716</v>
      </c>
      <c r="F23" s="542">
        <f t="shared" si="2"/>
        <v>224771</v>
      </c>
      <c r="G23" s="543">
        <f t="shared" si="0"/>
        <v>0.47027255475888097</v>
      </c>
    </row>
    <row r="24" spans="1:7" ht="11.25">
      <c r="A24" s="544">
        <f t="shared" si="1"/>
        <v>23</v>
      </c>
      <c r="B24" s="544" t="s">
        <v>2968</v>
      </c>
      <c r="C24" s="544" t="s">
        <v>2969</v>
      </c>
      <c r="D24" s="544" t="s">
        <v>1940</v>
      </c>
      <c r="E24" s="545">
        <v>3680</v>
      </c>
      <c r="F24" s="542">
        <f t="shared" si="2"/>
        <v>228451</v>
      </c>
      <c r="G24" s="543">
        <f t="shared" si="0"/>
        <v>0.4779719599379863</v>
      </c>
    </row>
    <row r="25" spans="1:7" ht="11.25">
      <c r="A25" s="544">
        <f t="shared" si="1"/>
        <v>24</v>
      </c>
      <c r="B25" s="544" t="s">
        <v>2970</v>
      </c>
      <c r="C25" s="544" t="s">
        <v>2971</v>
      </c>
      <c r="D25" s="544" t="s">
        <v>4030</v>
      </c>
      <c r="E25" s="545">
        <v>3667</v>
      </c>
      <c r="F25" s="542">
        <f t="shared" si="2"/>
        <v>232118</v>
      </c>
      <c r="G25" s="543">
        <f t="shared" si="0"/>
        <v>0.4856441661314046</v>
      </c>
    </row>
    <row r="26" spans="1:7" ht="11.25">
      <c r="A26" s="544">
        <f t="shared" si="1"/>
        <v>25</v>
      </c>
      <c r="B26" s="544" t="s">
        <v>2972</v>
      </c>
      <c r="C26" s="544" t="s">
        <v>2973</v>
      </c>
      <c r="D26" s="544" t="s">
        <v>1987</v>
      </c>
      <c r="E26" s="545">
        <v>3645</v>
      </c>
      <c r="F26" s="542">
        <f t="shared" si="2"/>
        <v>235763</v>
      </c>
      <c r="G26" s="543">
        <f t="shared" si="0"/>
        <v>0.49327034327212166</v>
      </c>
    </row>
    <row r="27" spans="1:7" ht="11.25">
      <c r="A27" s="544">
        <f t="shared" si="1"/>
        <v>26</v>
      </c>
      <c r="B27" s="544" t="s">
        <v>2974</v>
      </c>
      <c r="C27" s="544" t="s">
        <v>2975</v>
      </c>
      <c r="D27" s="544" t="s">
        <v>4521</v>
      </c>
      <c r="E27" s="545">
        <v>3634</v>
      </c>
      <c r="F27" s="542">
        <f t="shared" si="2"/>
        <v>239397</v>
      </c>
      <c r="G27" s="543">
        <f t="shared" si="0"/>
        <v>0.5008735058864882</v>
      </c>
    </row>
    <row r="28" spans="1:7" ht="11.25">
      <c r="A28" s="544">
        <f t="shared" si="1"/>
        <v>27</v>
      </c>
      <c r="B28" s="544" t="s">
        <v>2976</v>
      </c>
      <c r="C28" s="544" t="s">
        <v>2977</v>
      </c>
      <c r="D28" s="544" t="s">
        <v>1755</v>
      </c>
      <c r="E28" s="545">
        <v>3547</v>
      </c>
      <c r="F28" s="542">
        <f t="shared" si="2"/>
        <v>242944</v>
      </c>
      <c r="G28" s="543">
        <f t="shared" si="0"/>
        <v>0.5082946445197182</v>
      </c>
    </row>
    <row r="29" spans="1:7" ht="11.25">
      <c r="A29" s="544">
        <f t="shared" si="1"/>
        <v>28</v>
      </c>
      <c r="B29" s="544" t="s">
        <v>2978</v>
      </c>
      <c r="C29" s="544" t="s">
        <v>2979</v>
      </c>
      <c r="D29" s="544" t="s">
        <v>2980</v>
      </c>
      <c r="E29" s="545">
        <v>3425</v>
      </c>
      <c r="F29" s="542">
        <f t="shared" si="2"/>
        <v>246369</v>
      </c>
      <c r="G29" s="543">
        <f t="shared" si="0"/>
        <v>0.5154605311334236</v>
      </c>
    </row>
    <row r="30" spans="1:7" ht="11.25">
      <c r="A30" s="544">
        <f t="shared" si="1"/>
        <v>29</v>
      </c>
      <c r="B30" s="544" t="s">
        <v>2981</v>
      </c>
      <c r="C30" s="544" t="s">
        <v>2982</v>
      </c>
      <c r="D30" s="544" t="s">
        <v>1692</v>
      </c>
      <c r="E30" s="545">
        <v>3414</v>
      </c>
      <c r="F30" s="542">
        <f t="shared" si="2"/>
        <v>249783</v>
      </c>
      <c r="G30" s="543">
        <f t="shared" si="0"/>
        <v>0.5226034032207784</v>
      </c>
    </row>
    <row r="31" spans="1:7" ht="11.25">
      <c r="A31" s="544">
        <f t="shared" si="1"/>
        <v>30</v>
      </c>
      <c r="B31" s="544" t="s">
        <v>2983</v>
      </c>
      <c r="C31" s="544" t="s">
        <v>2984</v>
      </c>
      <c r="D31" s="544" t="s">
        <v>4320</v>
      </c>
      <c r="E31" s="545">
        <v>3375</v>
      </c>
      <c r="F31" s="542">
        <f t="shared" si="2"/>
        <v>253158</v>
      </c>
      <c r="G31" s="543">
        <f t="shared" si="0"/>
        <v>0.529664678351072</v>
      </c>
    </row>
    <row r="32" spans="1:7" ht="11.25">
      <c r="A32" s="544">
        <f t="shared" si="1"/>
        <v>31</v>
      </c>
      <c r="B32" s="544" t="s">
        <v>2985</v>
      </c>
      <c r="C32" s="544" t="s">
        <v>2986</v>
      </c>
      <c r="D32" s="544" t="s">
        <v>414</v>
      </c>
      <c r="E32" s="545">
        <v>3372</v>
      </c>
      <c r="F32" s="542">
        <f t="shared" si="2"/>
        <v>256530</v>
      </c>
      <c r="G32" s="543">
        <f t="shared" si="0"/>
        <v>0.5367196767923609</v>
      </c>
    </row>
    <row r="33" spans="1:7" ht="11.25">
      <c r="A33" s="544">
        <f t="shared" si="1"/>
        <v>32</v>
      </c>
      <c r="B33" s="544" t="s">
        <v>2987</v>
      </c>
      <c r="C33" s="544" t="s">
        <v>2988</v>
      </c>
      <c r="D33" s="544" t="s">
        <v>2989</v>
      </c>
      <c r="E33" s="545">
        <v>3234</v>
      </c>
      <c r="F33" s="542">
        <f t="shared" si="2"/>
        <v>259764</v>
      </c>
      <c r="G33" s="543">
        <f t="shared" si="0"/>
        <v>0.5434859475394332</v>
      </c>
    </row>
    <row r="34" spans="1:7" ht="11.25">
      <c r="A34" s="544">
        <f t="shared" si="1"/>
        <v>33</v>
      </c>
      <c r="B34" s="544" t="s">
        <v>2990</v>
      </c>
      <c r="C34" s="544" t="s">
        <v>2991</v>
      </c>
      <c r="D34" s="544" t="s">
        <v>2992</v>
      </c>
      <c r="E34" s="545">
        <v>3230</v>
      </c>
      <c r="F34" s="542">
        <f t="shared" si="2"/>
        <v>262994</v>
      </c>
      <c r="G34" s="543">
        <f t="shared" si="0"/>
        <v>0.5502438493678328</v>
      </c>
    </row>
    <row r="35" spans="1:7" ht="11.25">
      <c r="A35" s="544">
        <f t="shared" si="1"/>
        <v>34</v>
      </c>
      <c r="B35" s="544" t="s">
        <v>2993</v>
      </c>
      <c r="C35" s="544" t="s">
        <v>2994</v>
      </c>
      <c r="D35" s="544" t="s">
        <v>4101</v>
      </c>
      <c r="E35" s="545">
        <v>3148</v>
      </c>
      <c r="F35" s="542">
        <f t="shared" si="2"/>
        <v>266142</v>
      </c>
      <c r="G35" s="543">
        <f t="shared" si="0"/>
        <v>0.556830188363437</v>
      </c>
    </row>
    <row r="36" spans="1:7" ht="11.25">
      <c r="A36" s="544">
        <f t="shared" si="1"/>
        <v>35</v>
      </c>
      <c r="B36" s="544" t="s">
        <v>2995</v>
      </c>
      <c r="C36" s="544" t="s">
        <v>2996</v>
      </c>
      <c r="D36" s="544" t="s">
        <v>1946</v>
      </c>
      <c r="E36" s="545">
        <v>3092</v>
      </c>
      <c r="F36" s="542">
        <f t="shared" si="2"/>
        <v>269234</v>
      </c>
      <c r="G36" s="543">
        <f t="shared" si="0"/>
        <v>0.5632993624976201</v>
      </c>
    </row>
    <row r="37" spans="1:7" ht="11.25">
      <c r="A37" s="544">
        <f t="shared" si="1"/>
        <v>36</v>
      </c>
      <c r="B37" s="544" t="s">
        <v>2997</v>
      </c>
      <c r="C37" s="544" t="s">
        <v>2998</v>
      </c>
      <c r="D37" s="544" t="s">
        <v>378</v>
      </c>
      <c r="E37" s="545">
        <v>3060</v>
      </c>
      <c r="F37" s="542">
        <f t="shared" si="2"/>
        <v>272294</v>
      </c>
      <c r="G37" s="543">
        <f t="shared" si="0"/>
        <v>0.5697015852824197</v>
      </c>
    </row>
    <row r="38" spans="1:7" ht="11.25">
      <c r="A38" s="544">
        <f t="shared" si="1"/>
        <v>37</v>
      </c>
      <c r="B38" s="544" t="s">
        <v>2999</v>
      </c>
      <c r="C38" s="544" t="s">
        <v>3000</v>
      </c>
      <c r="D38" s="544" t="s">
        <v>1468</v>
      </c>
      <c r="E38" s="545">
        <v>2990</v>
      </c>
      <c r="F38" s="542">
        <f t="shared" si="2"/>
        <v>275284</v>
      </c>
      <c r="G38" s="543">
        <f t="shared" si="0"/>
        <v>0.5759573519904427</v>
      </c>
    </row>
    <row r="39" spans="1:7" ht="11.25">
      <c r="A39" s="544">
        <f t="shared" si="1"/>
        <v>38</v>
      </c>
      <c r="B39" s="544" t="s">
        <v>3001</v>
      </c>
      <c r="C39" s="544" t="s">
        <v>3002</v>
      </c>
      <c r="D39" s="544" t="s">
        <v>3003</v>
      </c>
      <c r="E39" s="545">
        <v>2974</v>
      </c>
      <c r="F39" s="542">
        <f t="shared" si="2"/>
        <v>278258</v>
      </c>
      <c r="G39" s="543">
        <f t="shared" si="0"/>
        <v>0.582179643023774</v>
      </c>
    </row>
    <row r="40" spans="1:7" ht="11.25">
      <c r="A40" s="544">
        <f t="shared" si="1"/>
        <v>39</v>
      </c>
      <c r="B40" s="544" t="s">
        <v>3004</v>
      </c>
      <c r="C40" s="544" t="s">
        <v>3005</v>
      </c>
      <c r="D40" s="544" t="s">
        <v>1913</v>
      </c>
      <c r="E40" s="545">
        <v>2969</v>
      </c>
      <c r="F40" s="542">
        <f t="shared" si="2"/>
        <v>281227</v>
      </c>
      <c r="G40" s="543">
        <f t="shared" si="0"/>
        <v>0.5883914729087641</v>
      </c>
    </row>
    <row r="41" spans="1:7" ht="11.25">
      <c r="A41" s="544">
        <f t="shared" si="1"/>
        <v>40</v>
      </c>
      <c r="B41" s="544" t="s">
        <v>3006</v>
      </c>
      <c r="C41" s="544" t="s">
        <v>3007</v>
      </c>
      <c r="D41" s="544" t="s">
        <v>3008</v>
      </c>
      <c r="E41" s="545">
        <v>2948</v>
      </c>
      <c r="F41" s="542">
        <f t="shared" si="2"/>
        <v>284175</v>
      </c>
      <c r="G41" s="543">
        <f t="shared" si="0"/>
        <v>0.5945593659707213</v>
      </c>
    </row>
    <row r="42" spans="1:7" ht="11.25">
      <c r="A42" s="544">
        <f t="shared" si="1"/>
        <v>41</v>
      </c>
      <c r="B42" s="544" t="s">
        <v>3009</v>
      </c>
      <c r="C42" s="544" t="s">
        <v>3010</v>
      </c>
      <c r="D42" s="544" t="s">
        <v>1845</v>
      </c>
      <c r="E42" s="545">
        <v>2876</v>
      </c>
      <c r="F42" s="542">
        <f t="shared" si="2"/>
        <v>287051</v>
      </c>
      <c r="G42" s="543">
        <f t="shared" si="0"/>
        <v>0.6005766184965656</v>
      </c>
    </row>
    <row r="43" spans="1:7" ht="11.25">
      <c r="A43" s="544">
        <f t="shared" si="1"/>
        <v>42</v>
      </c>
      <c r="B43" s="544" t="s">
        <v>3011</v>
      </c>
      <c r="C43" s="544" t="s">
        <v>3012</v>
      </c>
      <c r="D43" s="544" t="s">
        <v>3013</v>
      </c>
      <c r="E43" s="545">
        <v>2800</v>
      </c>
      <c r="F43" s="542">
        <f t="shared" si="2"/>
        <v>289851</v>
      </c>
      <c r="G43" s="543">
        <f t="shared" si="0"/>
        <v>0.606434861567624</v>
      </c>
    </row>
    <row r="44" spans="1:7" ht="11.25">
      <c r="A44" s="544">
        <f t="shared" si="1"/>
        <v>43</v>
      </c>
      <c r="B44" s="544" t="s">
        <v>3014</v>
      </c>
      <c r="C44" s="544" t="s">
        <v>3015</v>
      </c>
      <c r="D44" s="544" t="s">
        <v>4875</v>
      </c>
      <c r="E44" s="545">
        <v>2719</v>
      </c>
      <c r="F44" s="542">
        <f t="shared" si="2"/>
        <v>292570</v>
      </c>
      <c r="G44" s="543">
        <f t="shared" si="0"/>
        <v>0.6121236340355554</v>
      </c>
    </row>
    <row r="45" spans="1:7" ht="11.25">
      <c r="A45" s="544">
        <f t="shared" si="1"/>
        <v>44</v>
      </c>
      <c r="B45" s="544" t="s">
        <v>3016</v>
      </c>
      <c r="C45" s="544" t="s">
        <v>3017</v>
      </c>
      <c r="D45" s="544" t="s">
        <v>402</v>
      </c>
      <c r="E45" s="545">
        <v>2710</v>
      </c>
      <c r="F45" s="542">
        <f t="shared" si="2"/>
        <v>295280</v>
      </c>
      <c r="G45" s="543">
        <f t="shared" si="0"/>
        <v>0.6177935764364726</v>
      </c>
    </row>
    <row r="46" spans="1:7" ht="11.25">
      <c r="A46" s="544">
        <f t="shared" si="1"/>
        <v>45</v>
      </c>
      <c r="B46" s="544" t="s">
        <v>3018</v>
      </c>
      <c r="C46" s="544" t="s">
        <v>3019</v>
      </c>
      <c r="D46" s="544" t="s">
        <v>4080</v>
      </c>
      <c r="E46" s="545">
        <v>2651</v>
      </c>
      <c r="F46" s="542">
        <f t="shared" si="2"/>
        <v>297931</v>
      </c>
      <c r="G46" s="543">
        <f t="shared" si="0"/>
        <v>0.623340077286964</v>
      </c>
    </row>
    <row r="47" spans="1:7" ht="11.25">
      <c r="A47" s="544">
        <f t="shared" si="1"/>
        <v>46</v>
      </c>
      <c r="B47" s="544" t="s">
        <v>3020</v>
      </c>
      <c r="C47" s="544" t="s">
        <v>3021</v>
      </c>
      <c r="D47" s="544" t="s">
        <v>1649</v>
      </c>
      <c r="E47" s="545">
        <v>2557</v>
      </c>
      <c r="F47" s="542">
        <f t="shared" si="2"/>
        <v>300488</v>
      </c>
      <c r="G47" s="543">
        <f t="shared" si="0"/>
        <v>0.6286899085486412</v>
      </c>
    </row>
    <row r="48" spans="1:7" ht="11.25">
      <c r="A48" s="544">
        <f t="shared" si="1"/>
        <v>47</v>
      </c>
      <c r="B48" s="544" t="s">
        <v>3022</v>
      </c>
      <c r="C48" s="544" t="s">
        <v>3023</v>
      </c>
      <c r="D48" s="544" t="s">
        <v>4083</v>
      </c>
      <c r="E48" s="545">
        <v>2541</v>
      </c>
      <c r="F48" s="542">
        <f t="shared" si="2"/>
        <v>303029</v>
      </c>
      <c r="G48" s="543">
        <f t="shared" si="0"/>
        <v>0.6340062641356267</v>
      </c>
    </row>
    <row r="49" spans="1:7" ht="11.25">
      <c r="A49" s="544">
        <f t="shared" si="1"/>
        <v>48</v>
      </c>
      <c r="B49" s="544" t="s">
        <v>3024</v>
      </c>
      <c r="C49" s="544" t="s">
        <v>3025</v>
      </c>
      <c r="D49" s="544" t="s">
        <v>4125</v>
      </c>
      <c r="E49" s="545">
        <v>2537</v>
      </c>
      <c r="F49" s="542">
        <f t="shared" si="2"/>
        <v>305566</v>
      </c>
      <c r="G49" s="543">
        <f t="shared" si="0"/>
        <v>0.6393142508039392</v>
      </c>
    </row>
    <row r="50" spans="1:7" ht="11.25">
      <c r="A50" s="544">
        <f t="shared" si="1"/>
        <v>49</v>
      </c>
      <c r="B50" s="544" t="s">
        <v>3026</v>
      </c>
      <c r="C50" s="544" t="s">
        <v>3027</v>
      </c>
      <c r="D50" s="544" t="s">
        <v>1181</v>
      </c>
      <c r="E50" s="545">
        <v>2470</v>
      </c>
      <c r="F50" s="542">
        <f t="shared" si="2"/>
        <v>308036</v>
      </c>
      <c r="G50" s="543">
        <f t="shared" si="0"/>
        <v>0.64448205808448</v>
      </c>
    </row>
    <row r="51" spans="1:7" ht="11.25">
      <c r="A51" s="544">
        <f t="shared" si="1"/>
        <v>50</v>
      </c>
      <c r="B51" s="544" t="s">
        <v>3028</v>
      </c>
      <c r="C51" s="544" t="s">
        <v>3029</v>
      </c>
      <c r="D51" s="544" t="s">
        <v>4128</v>
      </c>
      <c r="E51" s="545">
        <v>2457</v>
      </c>
      <c r="F51" s="542">
        <f t="shared" si="2"/>
        <v>310493</v>
      </c>
      <c r="G51" s="543">
        <f t="shared" si="0"/>
        <v>0.6496226663793337</v>
      </c>
    </row>
    <row r="52" spans="1:7" ht="11.25">
      <c r="A52" s="544">
        <f t="shared" si="1"/>
        <v>51</v>
      </c>
      <c r="B52" s="544" t="s">
        <v>3030</v>
      </c>
      <c r="C52" s="544" t="s">
        <v>3031</v>
      </c>
      <c r="D52" s="544" t="s">
        <v>2629</v>
      </c>
      <c r="E52" s="545">
        <v>2413</v>
      </c>
      <c r="F52" s="542">
        <f t="shared" si="2"/>
        <v>312906</v>
      </c>
      <c r="G52" s="543">
        <f t="shared" si="0"/>
        <v>0.6546712165687852</v>
      </c>
    </row>
    <row r="53" spans="1:7" ht="11.25">
      <c r="A53" s="544">
        <f t="shared" si="1"/>
        <v>52</v>
      </c>
      <c r="B53" s="544" t="s">
        <v>3032</v>
      </c>
      <c r="C53" s="544" t="s">
        <v>3033</v>
      </c>
      <c r="D53" s="544" t="s">
        <v>1796</v>
      </c>
      <c r="E53" s="545">
        <v>2391</v>
      </c>
      <c r="F53" s="542">
        <f t="shared" si="2"/>
        <v>315297</v>
      </c>
      <c r="G53" s="543">
        <f t="shared" si="0"/>
        <v>0.6596737377055354</v>
      </c>
    </row>
    <row r="54" spans="1:7" ht="11.25">
      <c r="A54" s="544">
        <f t="shared" si="1"/>
        <v>53</v>
      </c>
      <c r="B54" s="544" t="s">
        <v>3034</v>
      </c>
      <c r="C54" s="544" t="s">
        <v>3035</v>
      </c>
      <c r="D54" s="544" t="s">
        <v>366</v>
      </c>
      <c r="E54" s="545">
        <v>2373</v>
      </c>
      <c r="F54" s="542">
        <f t="shared" si="2"/>
        <v>317670</v>
      </c>
      <c r="G54" s="543">
        <f t="shared" si="0"/>
        <v>0.6646385987082574</v>
      </c>
    </row>
    <row r="55" spans="1:7" ht="11.25">
      <c r="A55" s="544">
        <f t="shared" si="1"/>
        <v>54</v>
      </c>
      <c r="B55" s="544" t="s">
        <v>3036</v>
      </c>
      <c r="C55" s="544" t="s">
        <v>3037</v>
      </c>
      <c r="D55" s="544" t="s">
        <v>4074</v>
      </c>
      <c r="E55" s="545">
        <v>2347</v>
      </c>
      <c r="F55" s="542">
        <f t="shared" si="2"/>
        <v>320017</v>
      </c>
      <c r="G55" s="543">
        <f t="shared" si="0"/>
        <v>0.6695490617396053</v>
      </c>
    </row>
    <row r="56" spans="1:7" ht="11.25">
      <c r="A56" s="544">
        <f t="shared" si="1"/>
        <v>55</v>
      </c>
      <c r="B56" s="544" t="s">
        <v>3038</v>
      </c>
      <c r="C56" s="544" t="s">
        <v>3039</v>
      </c>
      <c r="D56" s="544" t="s">
        <v>1432</v>
      </c>
      <c r="E56" s="545">
        <v>2336</v>
      </c>
      <c r="F56" s="542">
        <f t="shared" si="2"/>
        <v>322353</v>
      </c>
      <c r="G56" s="543">
        <f t="shared" si="0"/>
        <v>0.6744365102446026</v>
      </c>
    </row>
    <row r="57" spans="1:7" ht="11.25">
      <c r="A57" s="544">
        <f t="shared" si="1"/>
        <v>56</v>
      </c>
      <c r="B57" s="544" t="s">
        <v>3040</v>
      </c>
      <c r="C57" s="544" t="s">
        <v>3041</v>
      </c>
      <c r="D57" s="544" t="s">
        <v>1729</v>
      </c>
      <c r="E57" s="545">
        <v>2317</v>
      </c>
      <c r="F57" s="542">
        <f t="shared" si="2"/>
        <v>324670</v>
      </c>
      <c r="G57" s="543">
        <f t="shared" si="0"/>
        <v>0.6792842063859034</v>
      </c>
    </row>
    <row r="58" spans="1:7" ht="11.25">
      <c r="A58" s="544">
        <f t="shared" si="1"/>
        <v>57</v>
      </c>
      <c r="B58" s="544" t="s">
        <v>3042</v>
      </c>
      <c r="C58" s="544" t="s">
        <v>3043</v>
      </c>
      <c r="D58" s="544" t="s">
        <v>565</v>
      </c>
      <c r="E58" s="545">
        <v>2301</v>
      </c>
      <c r="F58" s="542">
        <f t="shared" si="2"/>
        <v>326971</v>
      </c>
      <c r="G58" s="543">
        <f t="shared" si="0"/>
        <v>0.6840984268525124</v>
      </c>
    </row>
    <row r="59" spans="1:7" ht="11.25">
      <c r="A59" s="544">
        <f t="shared" si="1"/>
        <v>58</v>
      </c>
      <c r="B59" s="544" t="s">
        <v>3044</v>
      </c>
      <c r="C59" s="544" t="s">
        <v>3045</v>
      </c>
      <c r="D59" s="544" t="s">
        <v>1910</v>
      </c>
      <c r="E59" s="545">
        <v>2249</v>
      </c>
      <c r="F59" s="542">
        <f t="shared" si="2"/>
        <v>329220</v>
      </c>
      <c r="G59" s="543">
        <f t="shared" si="0"/>
        <v>0.6888038513763732</v>
      </c>
    </row>
    <row r="60" spans="1:7" ht="11.25">
      <c r="A60" s="544">
        <f t="shared" si="1"/>
        <v>59</v>
      </c>
      <c r="B60" s="544" t="s">
        <v>3046</v>
      </c>
      <c r="C60" s="544" t="s">
        <v>3047</v>
      </c>
      <c r="D60" s="544" t="s">
        <v>1462</v>
      </c>
      <c r="E60" s="545">
        <v>2182</v>
      </c>
      <c r="F60" s="542">
        <f t="shared" si="2"/>
        <v>331402</v>
      </c>
      <c r="G60" s="543">
        <f t="shared" si="0"/>
        <v>0.6933690965124624</v>
      </c>
    </row>
    <row r="61" spans="1:7" ht="11.25">
      <c r="A61" s="544">
        <f t="shared" si="1"/>
        <v>60</v>
      </c>
      <c r="B61" s="544" t="s">
        <v>3048</v>
      </c>
      <c r="C61" s="544" t="s">
        <v>3049</v>
      </c>
      <c r="D61" s="544" t="s">
        <v>4365</v>
      </c>
      <c r="E61" s="545">
        <v>2160</v>
      </c>
      <c r="F61" s="542">
        <f t="shared" si="2"/>
        <v>333562</v>
      </c>
      <c r="G61" s="543">
        <f t="shared" si="0"/>
        <v>0.6978883125958503</v>
      </c>
    </row>
    <row r="62" spans="1:7" ht="11.25">
      <c r="A62" s="544">
        <f t="shared" si="1"/>
        <v>61</v>
      </c>
      <c r="B62" s="544" t="s">
        <v>3050</v>
      </c>
      <c r="C62" s="544" t="s">
        <v>3051</v>
      </c>
      <c r="D62" s="544" t="s">
        <v>1899</v>
      </c>
      <c r="E62" s="545">
        <v>2075</v>
      </c>
      <c r="F62" s="542">
        <f t="shared" si="2"/>
        <v>335637</v>
      </c>
      <c r="G62" s="543">
        <f t="shared" si="0"/>
        <v>0.7022296891574382</v>
      </c>
    </row>
    <row r="63" spans="1:7" ht="11.25">
      <c r="A63" s="544">
        <f t="shared" si="1"/>
        <v>62</v>
      </c>
      <c r="B63" s="544" t="s">
        <v>3052</v>
      </c>
      <c r="C63" s="544" t="s">
        <v>3053</v>
      </c>
      <c r="D63" s="544" t="s">
        <v>3054</v>
      </c>
      <c r="E63" s="545">
        <v>2059</v>
      </c>
      <c r="F63" s="542">
        <f t="shared" si="2"/>
        <v>337696</v>
      </c>
      <c r="G63" s="543">
        <f t="shared" si="0"/>
        <v>0.7065375900443344</v>
      </c>
    </row>
    <row r="64" spans="1:7" ht="11.25">
      <c r="A64" s="544">
        <f t="shared" si="1"/>
        <v>63</v>
      </c>
      <c r="B64" s="544" t="s">
        <v>3055</v>
      </c>
      <c r="C64" s="544" t="s">
        <v>3056</v>
      </c>
      <c r="D64" s="544" t="s">
        <v>4098</v>
      </c>
      <c r="E64" s="545">
        <v>2026</v>
      </c>
      <c r="F64" s="542">
        <f t="shared" si="2"/>
        <v>339722</v>
      </c>
      <c r="G64" s="543">
        <f t="shared" si="0"/>
        <v>0.7107764473521787</v>
      </c>
    </row>
    <row r="65" spans="1:7" ht="11.25">
      <c r="A65" s="544">
        <f t="shared" si="1"/>
        <v>64</v>
      </c>
      <c r="B65" s="544" t="s">
        <v>3057</v>
      </c>
      <c r="C65" s="544" t="s">
        <v>3058</v>
      </c>
      <c r="D65" s="544" t="s">
        <v>491</v>
      </c>
      <c r="E65" s="545">
        <v>1999</v>
      </c>
      <c r="F65" s="542">
        <f t="shared" si="2"/>
        <v>341721</v>
      </c>
      <c r="G65" s="543">
        <f t="shared" si="0"/>
        <v>0.7149588144589808</v>
      </c>
    </row>
    <row r="66" spans="1:7" ht="11.25">
      <c r="A66" s="544">
        <f t="shared" si="1"/>
        <v>65</v>
      </c>
      <c r="B66" s="544" t="s">
        <v>3059</v>
      </c>
      <c r="C66" s="544" t="s">
        <v>3060</v>
      </c>
      <c r="D66" s="544" t="s">
        <v>1973</v>
      </c>
      <c r="E66" s="545">
        <v>1982</v>
      </c>
      <c r="F66" s="542">
        <f t="shared" si="2"/>
        <v>343703</v>
      </c>
      <c r="G66" s="543">
        <f t="shared" si="0"/>
        <v>0.7191056136614229</v>
      </c>
    </row>
    <row r="67" spans="1:7" ht="11.25">
      <c r="A67" s="544">
        <f t="shared" si="1"/>
        <v>66</v>
      </c>
      <c r="B67" s="544" t="s">
        <v>3061</v>
      </c>
      <c r="C67" s="544" t="s">
        <v>3062</v>
      </c>
      <c r="D67" s="544" t="s">
        <v>3063</v>
      </c>
      <c r="E67" s="545">
        <v>1977</v>
      </c>
      <c r="F67" s="542">
        <f t="shared" si="2"/>
        <v>345680</v>
      </c>
      <c r="G67" s="543">
        <f aca="true" t="shared" si="3" ref="G67:G130">F67/F$275</f>
        <v>0.7232419517155237</v>
      </c>
    </row>
    <row r="68" spans="1:7" ht="11.25">
      <c r="A68" s="544">
        <f aca="true" t="shared" si="4" ref="A68:A131">A67+1</f>
        <v>67</v>
      </c>
      <c r="B68" s="544" t="s">
        <v>3064</v>
      </c>
      <c r="C68" s="544" t="s">
        <v>3065</v>
      </c>
      <c r="D68" s="544" t="s">
        <v>2584</v>
      </c>
      <c r="E68" s="545">
        <v>1970</v>
      </c>
      <c r="F68" s="542">
        <f aca="true" t="shared" si="5" ref="F68:F131">E68+F67</f>
        <v>347650</v>
      </c>
      <c r="G68" s="543">
        <f t="shared" si="3"/>
        <v>0.727363644161947</v>
      </c>
    </row>
    <row r="69" spans="1:7" ht="11.25">
      <c r="A69" s="544">
        <f t="shared" si="4"/>
        <v>68</v>
      </c>
      <c r="B69" s="544" t="s">
        <v>3066</v>
      </c>
      <c r="C69" s="544" t="s">
        <v>3067</v>
      </c>
      <c r="D69" s="544" t="s">
        <v>1925</v>
      </c>
      <c r="E69" s="545">
        <v>1945</v>
      </c>
      <c r="F69" s="542">
        <f t="shared" si="5"/>
        <v>349595</v>
      </c>
      <c r="G69" s="543">
        <f t="shared" si="3"/>
        <v>0.7314330308666643</v>
      </c>
    </row>
    <row r="70" spans="1:7" ht="11.25">
      <c r="A70" s="544">
        <f t="shared" si="4"/>
        <v>69</v>
      </c>
      <c r="B70" s="544" t="s">
        <v>3068</v>
      </c>
      <c r="C70" s="544" t="s">
        <v>3069</v>
      </c>
      <c r="D70" s="544" t="s">
        <v>1429</v>
      </c>
      <c r="E70" s="545">
        <v>1825</v>
      </c>
      <c r="F70" s="542">
        <f t="shared" si="5"/>
        <v>351420</v>
      </c>
      <c r="G70" s="543">
        <f t="shared" si="3"/>
        <v>0.7352513500111935</v>
      </c>
    </row>
    <row r="71" spans="1:7" ht="11.25">
      <c r="A71" s="544">
        <f t="shared" si="4"/>
        <v>70</v>
      </c>
      <c r="B71" s="544" t="s">
        <v>3070</v>
      </c>
      <c r="C71" s="544" t="s">
        <v>3071</v>
      </c>
      <c r="D71" s="544" t="s">
        <v>3072</v>
      </c>
      <c r="E71" s="545">
        <v>1824</v>
      </c>
      <c r="F71" s="542">
        <f t="shared" si="5"/>
        <v>353244</v>
      </c>
      <c r="G71" s="543">
        <f t="shared" si="3"/>
        <v>0.7390675769260543</v>
      </c>
    </row>
    <row r="72" spans="1:7" ht="11.25">
      <c r="A72" s="544">
        <f t="shared" si="4"/>
        <v>71</v>
      </c>
      <c r="B72" s="544" t="s">
        <v>3073</v>
      </c>
      <c r="C72" s="544" t="s">
        <v>3074</v>
      </c>
      <c r="D72" s="544" t="s">
        <v>1869</v>
      </c>
      <c r="E72" s="545">
        <v>1820</v>
      </c>
      <c r="F72" s="542">
        <f t="shared" si="5"/>
        <v>355064</v>
      </c>
      <c r="G72" s="543">
        <f t="shared" si="3"/>
        <v>0.7428754349222423</v>
      </c>
    </row>
    <row r="73" spans="1:7" ht="11.25">
      <c r="A73" s="544">
        <f t="shared" si="4"/>
        <v>72</v>
      </c>
      <c r="B73" s="544" t="s">
        <v>3075</v>
      </c>
      <c r="C73" s="544" t="s">
        <v>3076</v>
      </c>
      <c r="D73" s="544" t="s">
        <v>5060</v>
      </c>
      <c r="E73" s="545">
        <v>1744</v>
      </c>
      <c r="F73" s="542">
        <f t="shared" si="5"/>
        <v>356808</v>
      </c>
      <c r="G73" s="543">
        <f t="shared" si="3"/>
        <v>0.7465242834636444</v>
      </c>
    </row>
    <row r="74" spans="1:7" ht="11.25">
      <c r="A74" s="544">
        <f t="shared" si="4"/>
        <v>73</v>
      </c>
      <c r="B74" s="544" t="s">
        <v>3077</v>
      </c>
      <c r="C74" s="544" t="s">
        <v>3078</v>
      </c>
      <c r="D74" s="544" t="s">
        <v>1680</v>
      </c>
      <c r="E74" s="545">
        <v>1728</v>
      </c>
      <c r="F74" s="542">
        <f t="shared" si="5"/>
        <v>358536</v>
      </c>
      <c r="G74" s="543">
        <f t="shared" si="3"/>
        <v>0.7501396563303547</v>
      </c>
    </row>
    <row r="75" spans="1:7" ht="11.25">
      <c r="A75" s="544">
        <f t="shared" si="4"/>
        <v>74</v>
      </c>
      <c r="B75" s="544" t="s">
        <v>3079</v>
      </c>
      <c r="C75" s="544" t="s">
        <v>3080</v>
      </c>
      <c r="D75" s="544" t="s">
        <v>4834</v>
      </c>
      <c r="E75" s="545">
        <v>1643</v>
      </c>
      <c r="F75" s="542">
        <f t="shared" si="5"/>
        <v>360179</v>
      </c>
      <c r="G75" s="543">
        <f t="shared" si="3"/>
        <v>0.753577189675265</v>
      </c>
    </row>
    <row r="76" spans="1:7" ht="11.25">
      <c r="A76" s="544">
        <f t="shared" si="4"/>
        <v>75</v>
      </c>
      <c r="B76" s="544" t="s">
        <v>3081</v>
      </c>
      <c r="C76" s="544" t="s">
        <v>3082</v>
      </c>
      <c r="D76" s="544" t="s">
        <v>3083</v>
      </c>
      <c r="E76" s="545">
        <v>1634</v>
      </c>
      <c r="F76" s="542">
        <f t="shared" si="5"/>
        <v>361813</v>
      </c>
      <c r="G76" s="543">
        <f t="shared" si="3"/>
        <v>0.7569958929531613</v>
      </c>
    </row>
    <row r="77" spans="1:7" ht="11.25">
      <c r="A77" s="544">
        <f t="shared" si="4"/>
        <v>76</v>
      </c>
      <c r="B77" s="544" t="s">
        <v>3084</v>
      </c>
      <c r="C77" s="544" t="s">
        <v>3085</v>
      </c>
      <c r="D77" s="544" t="s">
        <v>4416</v>
      </c>
      <c r="E77" s="545">
        <v>1571</v>
      </c>
      <c r="F77" s="542">
        <f t="shared" si="5"/>
        <v>363384</v>
      </c>
      <c r="G77" s="543">
        <f t="shared" si="3"/>
        <v>0.7602827857619586</v>
      </c>
    </row>
    <row r="78" spans="1:7" ht="11.25">
      <c r="A78" s="544">
        <f t="shared" si="4"/>
        <v>77</v>
      </c>
      <c r="B78" s="544" t="s">
        <v>3086</v>
      </c>
      <c r="C78" s="544" t="s">
        <v>3087</v>
      </c>
      <c r="D78" s="544" t="s">
        <v>1593</v>
      </c>
      <c r="E78" s="545">
        <v>1559</v>
      </c>
      <c r="F78" s="542">
        <f t="shared" si="5"/>
        <v>364943</v>
      </c>
      <c r="G78" s="543">
        <f t="shared" si="3"/>
        <v>0.7635445718147372</v>
      </c>
    </row>
    <row r="79" spans="1:7" ht="11.25">
      <c r="A79" s="544">
        <f t="shared" si="4"/>
        <v>78</v>
      </c>
      <c r="B79" s="544" t="s">
        <v>3088</v>
      </c>
      <c r="C79" s="544" t="s">
        <v>3089</v>
      </c>
      <c r="D79" s="544" t="s">
        <v>4119</v>
      </c>
      <c r="E79" s="545">
        <v>1551</v>
      </c>
      <c r="F79" s="542">
        <f t="shared" si="5"/>
        <v>366494</v>
      </c>
      <c r="G79" s="543">
        <f t="shared" si="3"/>
        <v>0.7667896200301699</v>
      </c>
    </row>
    <row r="80" spans="1:7" ht="11.25">
      <c r="A80" s="544">
        <f t="shared" si="4"/>
        <v>79</v>
      </c>
      <c r="B80" s="544" t="s">
        <v>3090</v>
      </c>
      <c r="C80" s="544" t="s">
        <v>3091</v>
      </c>
      <c r="D80" s="544" t="s">
        <v>2117</v>
      </c>
      <c r="E80" s="545">
        <v>1530</v>
      </c>
      <c r="F80" s="542">
        <f t="shared" si="5"/>
        <v>368024</v>
      </c>
      <c r="G80" s="543">
        <f t="shared" si="3"/>
        <v>0.7699907314225697</v>
      </c>
    </row>
    <row r="81" spans="1:7" ht="11.25">
      <c r="A81" s="544">
        <f t="shared" si="4"/>
        <v>80</v>
      </c>
      <c r="B81" s="544" t="s">
        <v>3092</v>
      </c>
      <c r="C81" s="544" t="s">
        <v>3093</v>
      </c>
      <c r="D81" s="544" t="s">
        <v>1860</v>
      </c>
      <c r="E81" s="545">
        <v>1517</v>
      </c>
      <c r="F81" s="542">
        <f t="shared" si="5"/>
        <v>369541</v>
      </c>
      <c r="G81" s="543">
        <f t="shared" si="3"/>
        <v>0.7731646438292824</v>
      </c>
    </row>
    <row r="82" spans="1:7" ht="11.25">
      <c r="A82" s="544">
        <f t="shared" si="4"/>
        <v>81</v>
      </c>
      <c r="B82" s="544" t="s">
        <v>3094</v>
      </c>
      <c r="C82" s="544" t="s">
        <v>3095</v>
      </c>
      <c r="D82" s="544" t="s">
        <v>1770</v>
      </c>
      <c r="E82" s="545">
        <v>1498</v>
      </c>
      <c r="F82" s="542">
        <f t="shared" si="5"/>
        <v>371039</v>
      </c>
      <c r="G82" s="543">
        <f t="shared" si="3"/>
        <v>0.7762988038722987</v>
      </c>
    </row>
    <row r="83" spans="1:7" ht="11.25">
      <c r="A83" s="544">
        <f t="shared" si="4"/>
        <v>82</v>
      </c>
      <c r="B83" s="544" t="s">
        <v>3096</v>
      </c>
      <c r="C83" s="544" t="s">
        <v>3097</v>
      </c>
      <c r="D83" s="544" t="s">
        <v>3098</v>
      </c>
      <c r="E83" s="545">
        <v>1474</v>
      </c>
      <c r="F83" s="542">
        <f t="shared" si="5"/>
        <v>372513</v>
      </c>
      <c r="G83" s="543">
        <f t="shared" si="3"/>
        <v>0.7793827504032773</v>
      </c>
    </row>
    <row r="84" spans="1:7" ht="11.25">
      <c r="A84" s="544">
        <f t="shared" si="4"/>
        <v>83</v>
      </c>
      <c r="B84" s="544" t="s">
        <v>3099</v>
      </c>
      <c r="C84" s="544" t="s">
        <v>3100</v>
      </c>
      <c r="D84" s="544" t="s">
        <v>1887</v>
      </c>
      <c r="E84" s="545">
        <v>1459</v>
      </c>
      <c r="F84" s="542">
        <f t="shared" si="5"/>
        <v>373972</v>
      </c>
      <c r="G84" s="543">
        <f t="shared" si="3"/>
        <v>0.7824353134892323</v>
      </c>
    </row>
    <row r="85" spans="1:7" ht="11.25">
      <c r="A85" s="544">
        <f t="shared" si="4"/>
        <v>84</v>
      </c>
      <c r="B85" s="544" t="s">
        <v>3101</v>
      </c>
      <c r="C85" s="544" t="s">
        <v>3102</v>
      </c>
      <c r="D85" s="544" t="s">
        <v>1782</v>
      </c>
      <c r="E85" s="545">
        <v>1458</v>
      </c>
      <c r="F85" s="542">
        <f t="shared" si="5"/>
        <v>375430</v>
      </c>
      <c r="G85" s="543">
        <f t="shared" si="3"/>
        <v>0.7854857843455192</v>
      </c>
    </row>
    <row r="86" spans="1:7" ht="11.25">
      <c r="A86" s="544">
        <f t="shared" si="4"/>
        <v>85</v>
      </c>
      <c r="B86" s="544" t="s">
        <v>3103</v>
      </c>
      <c r="C86" s="544" t="s">
        <v>3104</v>
      </c>
      <c r="D86" s="544" t="s">
        <v>496</v>
      </c>
      <c r="E86" s="545">
        <v>1457</v>
      </c>
      <c r="F86" s="542">
        <f t="shared" si="5"/>
        <v>376887</v>
      </c>
      <c r="G86" s="543">
        <f t="shared" si="3"/>
        <v>0.7885341629721377</v>
      </c>
    </row>
    <row r="87" spans="1:7" ht="11.25">
      <c r="A87" s="544">
        <f t="shared" si="4"/>
        <v>86</v>
      </c>
      <c r="B87" s="544" t="s">
        <v>3105</v>
      </c>
      <c r="C87" s="544" t="s">
        <v>3106</v>
      </c>
      <c r="D87" s="544" t="s">
        <v>339</v>
      </c>
      <c r="E87" s="545">
        <v>1454</v>
      </c>
      <c r="F87" s="542">
        <f t="shared" si="5"/>
        <v>378341</v>
      </c>
      <c r="G87" s="543">
        <f t="shared" si="3"/>
        <v>0.7915762649097516</v>
      </c>
    </row>
    <row r="88" spans="1:7" ht="11.25">
      <c r="A88" s="544">
        <f t="shared" si="4"/>
        <v>87</v>
      </c>
      <c r="B88" s="544" t="s">
        <v>3107</v>
      </c>
      <c r="C88" s="544" t="s">
        <v>3108</v>
      </c>
      <c r="D88" s="544" t="s">
        <v>480</v>
      </c>
      <c r="E88" s="545">
        <v>1436</v>
      </c>
      <c r="F88" s="542">
        <f t="shared" si="5"/>
        <v>379777</v>
      </c>
      <c r="G88" s="543">
        <f t="shared" si="3"/>
        <v>0.7945807067133374</v>
      </c>
    </row>
    <row r="89" spans="1:7" ht="11.25">
      <c r="A89" s="544">
        <f t="shared" si="4"/>
        <v>88</v>
      </c>
      <c r="B89" s="544" t="s">
        <v>3109</v>
      </c>
      <c r="C89" s="544" t="s">
        <v>3110</v>
      </c>
      <c r="D89" s="544" t="s">
        <v>1175</v>
      </c>
      <c r="E89" s="545">
        <v>1432</v>
      </c>
      <c r="F89" s="542">
        <f t="shared" si="5"/>
        <v>381209</v>
      </c>
      <c r="G89" s="543">
        <f t="shared" si="3"/>
        <v>0.79757677959825</v>
      </c>
    </row>
    <row r="90" spans="1:7" ht="11.25">
      <c r="A90" s="544">
        <f t="shared" si="4"/>
        <v>89</v>
      </c>
      <c r="B90" s="544" t="s">
        <v>3111</v>
      </c>
      <c r="C90" s="544" t="s">
        <v>3112</v>
      </c>
      <c r="D90" s="544" t="s">
        <v>1441</v>
      </c>
      <c r="E90" s="545">
        <v>1417</v>
      </c>
      <c r="F90" s="542">
        <f t="shared" si="5"/>
        <v>382626</v>
      </c>
      <c r="G90" s="543">
        <f t="shared" si="3"/>
        <v>0.8005414690381393</v>
      </c>
    </row>
    <row r="91" spans="1:7" ht="11.25">
      <c r="A91" s="544">
        <f t="shared" si="4"/>
        <v>90</v>
      </c>
      <c r="B91" s="544" t="s">
        <v>3113</v>
      </c>
      <c r="C91" s="544" t="s">
        <v>3114</v>
      </c>
      <c r="D91" s="544" t="s">
        <v>3115</v>
      </c>
      <c r="E91" s="545">
        <v>1412</v>
      </c>
      <c r="F91" s="542">
        <f t="shared" si="5"/>
        <v>384038</v>
      </c>
      <c r="G91" s="543">
        <f t="shared" si="3"/>
        <v>0.8034956973296873</v>
      </c>
    </row>
    <row r="92" spans="1:7" ht="11.25">
      <c r="A92" s="544">
        <f t="shared" si="4"/>
        <v>91</v>
      </c>
      <c r="B92" s="544" t="s">
        <v>3116</v>
      </c>
      <c r="C92" s="544" t="s">
        <v>3117</v>
      </c>
      <c r="D92" s="544" t="s">
        <v>1420</v>
      </c>
      <c r="E92" s="545">
        <v>1400</v>
      </c>
      <c r="F92" s="542">
        <f t="shared" si="5"/>
        <v>385438</v>
      </c>
      <c r="G92" s="543">
        <f t="shared" si="3"/>
        <v>0.8064248188652164</v>
      </c>
    </row>
    <row r="93" spans="1:7" ht="11.25">
      <c r="A93" s="544">
        <f t="shared" si="4"/>
        <v>92</v>
      </c>
      <c r="B93" s="544" t="s">
        <v>3118</v>
      </c>
      <c r="C93" s="544" t="s">
        <v>3119</v>
      </c>
      <c r="D93" s="544" t="s">
        <v>3120</v>
      </c>
      <c r="E93" s="545">
        <v>1396</v>
      </c>
      <c r="F93" s="542">
        <f t="shared" si="5"/>
        <v>386834</v>
      </c>
      <c r="G93" s="543">
        <f t="shared" si="3"/>
        <v>0.8093455714820728</v>
      </c>
    </row>
    <row r="94" spans="1:7" ht="11.25">
      <c r="A94" s="544">
        <f t="shared" si="4"/>
        <v>93</v>
      </c>
      <c r="B94" s="544" t="s">
        <v>3121</v>
      </c>
      <c r="C94" s="544" t="s">
        <v>3122</v>
      </c>
      <c r="D94" s="544" t="s">
        <v>4852</v>
      </c>
      <c r="E94" s="545">
        <v>1379</v>
      </c>
      <c r="F94" s="542">
        <f t="shared" si="5"/>
        <v>388213</v>
      </c>
      <c r="G94" s="543">
        <f t="shared" si="3"/>
        <v>0.812230756194569</v>
      </c>
    </row>
    <row r="95" spans="1:7" ht="11.25">
      <c r="A95" s="544">
        <f t="shared" si="4"/>
        <v>94</v>
      </c>
      <c r="B95" s="544" t="s">
        <v>3123</v>
      </c>
      <c r="C95" s="544" t="s">
        <v>3124</v>
      </c>
      <c r="D95" s="544" t="s">
        <v>4453</v>
      </c>
      <c r="E95" s="545">
        <v>1361</v>
      </c>
      <c r="F95" s="542">
        <f t="shared" si="5"/>
        <v>389574</v>
      </c>
      <c r="G95" s="543">
        <f t="shared" si="3"/>
        <v>0.815078280773037</v>
      </c>
    </row>
    <row r="96" spans="1:7" ht="11.25">
      <c r="A96" s="544">
        <f t="shared" si="4"/>
        <v>95</v>
      </c>
      <c r="B96" s="544" t="s">
        <v>3125</v>
      </c>
      <c r="C96" s="544" t="s">
        <v>3126</v>
      </c>
      <c r="D96" s="544" t="s">
        <v>2602</v>
      </c>
      <c r="E96" s="545">
        <v>1356</v>
      </c>
      <c r="F96" s="542">
        <f t="shared" si="5"/>
        <v>390930</v>
      </c>
      <c r="G96" s="543">
        <f t="shared" si="3"/>
        <v>0.8179153442031639</v>
      </c>
    </row>
    <row r="97" spans="1:7" ht="11.25">
      <c r="A97" s="544">
        <f t="shared" si="4"/>
        <v>96</v>
      </c>
      <c r="B97" s="544" t="s">
        <v>3127</v>
      </c>
      <c r="C97" s="544" t="s">
        <v>3128</v>
      </c>
      <c r="D97" s="544" t="s">
        <v>2643</v>
      </c>
      <c r="E97" s="545">
        <v>1354</v>
      </c>
      <c r="F97" s="542">
        <f t="shared" si="5"/>
        <v>392284</v>
      </c>
      <c r="G97" s="543">
        <f t="shared" si="3"/>
        <v>0.8207482231739542</v>
      </c>
    </row>
    <row r="98" spans="1:7" ht="11.25">
      <c r="A98" s="544">
        <f t="shared" si="4"/>
        <v>97</v>
      </c>
      <c r="B98" s="544" t="s">
        <v>3129</v>
      </c>
      <c r="C98" s="544" t="s">
        <v>3130</v>
      </c>
      <c r="D98" s="544" t="s">
        <v>3131</v>
      </c>
      <c r="E98" s="545">
        <v>1341</v>
      </c>
      <c r="F98" s="542">
        <f t="shared" si="5"/>
        <v>393625</v>
      </c>
      <c r="G98" s="543">
        <f t="shared" si="3"/>
        <v>0.8235539031590575</v>
      </c>
    </row>
    <row r="99" spans="1:7" ht="11.25">
      <c r="A99" s="544">
        <f t="shared" si="4"/>
        <v>98</v>
      </c>
      <c r="B99" s="544" t="s">
        <v>4883</v>
      </c>
      <c r="C99" s="544" t="s">
        <v>4884</v>
      </c>
      <c r="D99" s="544" t="s">
        <v>4885</v>
      </c>
      <c r="E99" s="545">
        <v>1321</v>
      </c>
      <c r="F99" s="542">
        <f t="shared" si="5"/>
        <v>394946</v>
      </c>
      <c r="G99" s="543">
        <f t="shared" si="3"/>
        <v>0.8263177385507962</v>
      </c>
    </row>
    <row r="100" spans="1:7" ht="11.25">
      <c r="A100" s="544">
        <f t="shared" si="4"/>
        <v>99</v>
      </c>
      <c r="B100" s="544" t="s">
        <v>4886</v>
      </c>
      <c r="C100" s="544" t="s">
        <v>4887</v>
      </c>
      <c r="D100" s="544" t="s">
        <v>4888</v>
      </c>
      <c r="E100" s="545">
        <v>1298</v>
      </c>
      <c r="F100" s="542">
        <f t="shared" si="5"/>
        <v>396244</v>
      </c>
      <c r="G100" s="543">
        <f t="shared" si="3"/>
        <v>0.8290334526601654</v>
      </c>
    </row>
    <row r="101" spans="1:7" ht="11.25">
      <c r="A101" s="544">
        <f t="shared" si="4"/>
        <v>100</v>
      </c>
      <c r="B101" s="544" t="s">
        <v>4889</v>
      </c>
      <c r="C101" s="544" t="s">
        <v>4890</v>
      </c>
      <c r="D101" s="544" t="s">
        <v>4891</v>
      </c>
      <c r="E101" s="545">
        <v>1260</v>
      </c>
      <c r="F101" s="542">
        <f t="shared" si="5"/>
        <v>397504</v>
      </c>
      <c r="G101" s="543">
        <f t="shared" si="3"/>
        <v>0.8316696620421417</v>
      </c>
    </row>
    <row r="102" spans="1:7" ht="11.25">
      <c r="A102" s="544">
        <f t="shared" si="4"/>
        <v>101</v>
      </c>
      <c r="B102" s="544" t="s">
        <v>4892</v>
      </c>
      <c r="C102" s="544" t="s">
        <v>4893</v>
      </c>
      <c r="D102" s="544" t="s">
        <v>4894</v>
      </c>
      <c r="E102" s="545">
        <v>1253</v>
      </c>
      <c r="F102" s="542">
        <f t="shared" si="5"/>
        <v>398757</v>
      </c>
      <c r="G102" s="543">
        <f t="shared" si="3"/>
        <v>0.8342912258164403</v>
      </c>
    </row>
    <row r="103" spans="1:7" ht="11.25">
      <c r="A103" s="544">
        <f t="shared" si="4"/>
        <v>102</v>
      </c>
      <c r="B103" s="544" t="s">
        <v>4895</v>
      </c>
      <c r="C103" s="544" t="s">
        <v>4896</v>
      </c>
      <c r="D103" s="544" t="s">
        <v>4897</v>
      </c>
      <c r="E103" s="545">
        <v>1250</v>
      </c>
      <c r="F103" s="542">
        <f t="shared" si="5"/>
        <v>400007</v>
      </c>
      <c r="G103" s="543">
        <f t="shared" si="3"/>
        <v>0.8369065129017342</v>
      </c>
    </row>
    <row r="104" spans="1:7" ht="11.25">
      <c r="A104" s="544">
        <f t="shared" si="4"/>
        <v>103</v>
      </c>
      <c r="B104" s="544" t="s">
        <v>4898</v>
      </c>
      <c r="C104" s="544" t="s">
        <v>4899</v>
      </c>
      <c r="D104" s="544" t="s">
        <v>4778</v>
      </c>
      <c r="E104" s="545">
        <v>1242</v>
      </c>
      <c r="F104" s="542">
        <f t="shared" si="5"/>
        <v>401249</v>
      </c>
      <c r="G104" s="543">
        <f t="shared" si="3"/>
        <v>0.8395050621496823</v>
      </c>
    </row>
    <row r="105" spans="1:7" ht="11.25">
      <c r="A105" s="544">
        <f t="shared" si="4"/>
        <v>104</v>
      </c>
      <c r="B105" s="544" t="s">
        <v>4900</v>
      </c>
      <c r="C105" s="544" t="s">
        <v>4901</v>
      </c>
      <c r="D105" s="544" t="s">
        <v>4024</v>
      </c>
      <c r="E105" s="545">
        <v>1228</v>
      </c>
      <c r="F105" s="542">
        <f t="shared" si="5"/>
        <v>402477</v>
      </c>
      <c r="G105" s="543">
        <f t="shared" si="3"/>
        <v>0.842074320182275</v>
      </c>
    </row>
    <row r="106" spans="1:7" ht="11.25">
      <c r="A106" s="544">
        <f t="shared" si="4"/>
        <v>105</v>
      </c>
      <c r="B106" s="544" t="s">
        <v>4902</v>
      </c>
      <c r="C106" s="544" t="s">
        <v>4903</v>
      </c>
      <c r="D106" s="544" t="s">
        <v>372</v>
      </c>
      <c r="E106" s="545">
        <v>1222</v>
      </c>
      <c r="F106" s="542">
        <f t="shared" si="5"/>
        <v>403699</v>
      </c>
      <c r="G106" s="543">
        <f t="shared" si="3"/>
        <v>0.8446310248368584</v>
      </c>
    </row>
    <row r="107" spans="1:7" ht="11.25">
      <c r="A107" s="544">
        <f t="shared" si="4"/>
        <v>106</v>
      </c>
      <c r="B107" s="544" t="s">
        <v>4904</v>
      </c>
      <c r="C107" s="544" t="s">
        <v>4905</v>
      </c>
      <c r="D107" s="544" t="s">
        <v>4825</v>
      </c>
      <c r="E107" s="545">
        <v>1218</v>
      </c>
      <c r="F107" s="542">
        <f t="shared" si="5"/>
        <v>404917</v>
      </c>
      <c r="G107" s="543">
        <f t="shared" si="3"/>
        <v>0.8471793605727688</v>
      </c>
    </row>
    <row r="108" spans="1:7" ht="11.25">
      <c r="A108" s="544">
        <f t="shared" si="4"/>
        <v>107</v>
      </c>
      <c r="B108" s="544" t="s">
        <v>4906</v>
      </c>
      <c r="C108" s="544" t="s">
        <v>4907</v>
      </c>
      <c r="D108" s="544" t="s">
        <v>4565</v>
      </c>
      <c r="E108" s="545">
        <v>1206</v>
      </c>
      <c r="F108" s="542">
        <f t="shared" si="5"/>
        <v>406123</v>
      </c>
      <c r="G108" s="543">
        <f t="shared" si="3"/>
        <v>0.8497025895526604</v>
      </c>
    </row>
    <row r="109" spans="1:7" ht="11.25">
      <c r="A109" s="544">
        <f t="shared" si="4"/>
        <v>108</v>
      </c>
      <c r="B109" s="544" t="s">
        <v>4908</v>
      </c>
      <c r="C109" s="544" t="s">
        <v>4909</v>
      </c>
      <c r="D109" s="544" t="s">
        <v>453</v>
      </c>
      <c r="E109" s="545">
        <v>1128</v>
      </c>
      <c r="F109" s="542">
        <f t="shared" si="5"/>
        <v>407251</v>
      </c>
      <c r="G109" s="543">
        <f t="shared" si="3"/>
        <v>0.8520626246184296</v>
      </c>
    </row>
    <row r="110" spans="1:7" ht="11.25">
      <c r="A110" s="544">
        <f t="shared" si="4"/>
        <v>109</v>
      </c>
      <c r="B110" s="544" t="s">
        <v>4910</v>
      </c>
      <c r="C110" s="544" t="s">
        <v>4911</v>
      </c>
      <c r="D110" s="544" t="s">
        <v>1767</v>
      </c>
      <c r="E110" s="545">
        <v>1120</v>
      </c>
      <c r="F110" s="542">
        <f t="shared" si="5"/>
        <v>408371</v>
      </c>
      <c r="G110" s="543">
        <f t="shared" si="3"/>
        <v>0.8544059218468529</v>
      </c>
    </row>
    <row r="111" spans="1:7" ht="11.25">
      <c r="A111" s="544">
        <f t="shared" si="4"/>
        <v>110</v>
      </c>
      <c r="B111" s="544" t="s">
        <v>4912</v>
      </c>
      <c r="C111" s="544" t="s">
        <v>4913</v>
      </c>
      <c r="D111" s="544" t="s">
        <v>1689</v>
      </c>
      <c r="E111" s="545">
        <v>1111</v>
      </c>
      <c r="F111" s="542">
        <f t="shared" si="5"/>
        <v>409482</v>
      </c>
      <c r="G111" s="543">
        <f t="shared" si="3"/>
        <v>0.8567303890082623</v>
      </c>
    </row>
    <row r="112" spans="1:7" ht="11.25">
      <c r="A112" s="544">
        <f t="shared" si="4"/>
        <v>111</v>
      </c>
      <c r="B112" s="544" t="s">
        <v>4914</v>
      </c>
      <c r="C112" s="544" t="s">
        <v>4915</v>
      </c>
      <c r="D112" s="544" t="s">
        <v>4512</v>
      </c>
      <c r="E112" s="545">
        <v>1108</v>
      </c>
      <c r="F112" s="542">
        <f t="shared" si="5"/>
        <v>410590</v>
      </c>
      <c r="G112" s="543">
        <f t="shared" si="3"/>
        <v>0.8590485794806667</v>
      </c>
    </row>
    <row r="113" spans="1:7" ht="11.25">
      <c r="A113" s="544">
        <f t="shared" si="4"/>
        <v>112</v>
      </c>
      <c r="B113" s="544" t="s">
        <v>4916</v>
      </c>
      <c r="C113" s="544" t="s">
        <v>4917</v>
      </c>
      <c r="D113" s="544" t="s">
        <v>2637</v>
      </c>
      <c r="E113" s="545">
        <v>1101</v>
      </c>
      <c r="F113" s="542">
        <f t="shared" si="5"/>
        <v>411691</v>
      </c>
      <c r="G113" s="543">
        <f t="shared" si="3"/>
        <v>0.8613521243453937</v>
      </c>
    </row>
    <row r="114" spans="1:7" ht="11.25">
      <c r="A114" s="544">
        <f t="shared" si="4"/>
        <v>113</v>
      </c>
      <c r="B114" s="544" t="s">
        <v>4918</v>
      </c>
      <c r="C114" s="544" t="s">
        <v>4919</v>
      </c>
      <c r="D114" s="544" t="s">
        <v>1976</v>
      </c>
      <c r="E114" s="545">
        <v>1063</v>
      </c>
      <c r="F114" s="542">
        <f t="shared" si="5"/>
        <v>412754</v>
      </c>
      <c r="G114" s="543">
        <f t="shared" si="3"/>
        <v>0.8635761644827276</v>
      </c>
    </row>
    <row r="115" spans="1:7" ht="11.25">
      <c r="A115" s="544">
        <f t="shared" si="4"/>
        <v>114</v>
      </c>
      <c r="B115" s="544" t="s">
        <v>4920</v>
      </c>
      <c r="C115" s="544" t="s">
        <v>4921</v>
      </c>
      <c r="D115" s="544" t="s">
        <v>4922</v>
      </c>
      <c r="E115" s="545">
        <v>1041</v>
      </c>
      <c r="F115" s="542">
        <f t="shared" si="5"/>
        <v>413795</v>
      </c>
      <c r="G115" s="543">
        <f t="shared" si="3"/>
        <v>0.8657541755673603</v>
      </c>
    </row>
    <row r="116" spans="1:7" ht="11.25">
      <c r="A116" s="544">
        <f t="shared" si="4"/>
        <v>115</v>
      </c>
      <c r="B116" s="544" t="s">
        <v>4923</v>
      </c>
      <c r="C116" s="544" t="s">
        <v>4924</v>
      </c>
      <c r="D116" s="544" t="s">
        <v>360</v>
      </c>
      <c r="E116" s="545">
        <v>1033</v>
      </c>
      <c r="F116" s="542">
        <f t="shared" si="5"/>
        <v>414828</v>
      </c>
      <c r="G116" s="543">
        <f t="shared" si="3"/>
        <v>0.8679154488146473</v>
      </c>
    </row>
    <row r="117" spans="1:7" ht="11.25">
      <c r="A117" s="544">
        <f t="shared" si="4"/>
        <v>116</v>
      </c>
      <c r="B117" s="544" t="s">
        <v>4925</v>
      </c>
      <c r="C117" s="544" t="s">
        <v>4926</v>
      </c>
      <c r="D117" s="544" t="s">
        <v>411</v>
      </c>
      <c r="E117" s="545">
        <v>1029</v>
      </c>
      <c r="F117" s="542">
        <f t="shared" si="5"/>
        <v>415857</v>
      </c>
      <c r="G117" s="543">
        <f t="shared" si="3"/>
        <v>0.8700683531432613</v>
      </c>
    </row>
    <row r="118" spans="1:7" ht="11.25">
      <c r="A118" s="544">
        <f t="shared" si="4"/>
        <v>117</v>
      </c>
      <c r="B118" s="544" t="s">
        <v>4927</v>
      </c>
      <c r="C118" s="544" t="s">
        <v>4928</v>
      </c>
      <c r="D118" s="544" t="s">
        <v>4419</v>
      </c>
      <c r="E118" s="545">
        <v>1023</v>
      </c>
      <c r="F118" s="542">
        <f t="shared" si="5"/>
        <v>416880</v>
      </c>
      <c r="G118" s="543">
        <f t="shared" si="3"/>
        <v>0.8722087040938657</v>
      </c>
    </row>
    <row r="119" spans="1:7" ht="11.25">
      <c r="A119" s="544">
        <f t="shared" si="4"/>
        <v>118</v>
      </c>
      <c r="B119" s="544" t="s">
        <v>4929</v>
      </c>
      <c r="C119" s="544" t="s">
        <v>4930</v>
      </c>
      <c r="D119" s="544" t="s">
        <v>1993</v>
      </c>
      <c r="E119" s="545">
        <v>1019</v>
      </c>
      <c r="F119" s="542">
        <f t="shared" si="5"/>
        <v>417899</v>
      </c>
      <c r="G119" s="543">
        <f t="shared" si="3"/>
        <v>0.8743406861257974</v>
      </c>
    </row>
    <row r="120" spans="1:7" ht="11.25">
      <c r="A120" s="544">
        <f t="shared" si="4"/>
        <v>119</v>
      </c>
      <c r="B120" s="544" t="s">
        <v>4931</v>
      </c>
      <c r="C120" s="544" t="s">
        <v>4932</v>
      </c>
      <c r="D120" s="544" t="s">
        <v>4933</v>
      </c>
      <c r="E120" s="545">
        <v>998</v>
      </c>
      <c r="F120" s="542">
        <f t="shared" si="5"/>
        <v>418897</v>
      </c>
      <c r="G120" s="543">
        <f t="shared" si="3"/>
        <v>0.8764287313346961</v>
      </c>
    </row>
    <row r="121" spans="1:7" ht="11.25">
      <c r="A121" s="544">
        <f t="shared" si="4"/>
        <v>120</v>
      </c>
      <c r="B121" s="544" t="s">
        <v>4934</v>
      </c>
      <c r="C121" s="544" t="s">
        <v>4935</v>
      </c>
      <c r="D121" s="544" t="s">
        <v>4936</v>
      </c>
      <c r="E121" s="545">
        <v>958</v>
      </c>
      <c r="F121" s="542">
        <f t="shared" si="5"/>
        <v>419855</v>
      </c>
      <c r="G121" s="543">
        <f t="shared" si="3"/>
        <v>0.8784330873568653</v>
      </c>
    </row>
    <row r="122" spans="1:7" ht="11.25">
      <c r="A122" s="544">
        <f t="shared" si="4"/>
        <v>121</v>
      </c>
      <c r="B122" s="544" t="s">
        <v>4937</v>
      </c>
      <c r="C122" s="544" t="s">
        <v>4938</v>
      </c>
      <c r="D122" s="544" t="s">
        <v>1872</v>
      </c>
      <c r="E122" s="545">
        <v>946</v>
      </c>
      <c r="F122" s="542">
        <f t="shared" si="5"/>
        <v>420801</v>
      </c>
      <c r="G122" s="543">
        <f t="shared" si="3"/>
        <v>0.8804123366230158</v>
      </c>
    </row>
    <row r="123" spans="1:7" ht="11.25">
      <c r="A123" s="544">
        <f t="shared" si="4"/>
        <v>122</v>
      </c>
      <c r="B123" s="544" t="s">
        <v>4939</v>
      </c>
      <c r="C123" s="544" t="s">
        <v>4940</v>
      </c>
      <c r="D123" s="544" t="s">
        <v>4941</v>
      </c>
      <c r="E123" s="545">
        <v>930</v>
      </c>
      <c r="F123" s="542">
        <f t="shared" si="5"/>
        <v>421731</v>
      </c>
      <c r="G123" s="543">
        <f t="shared" si="3"/>
        <v>0.8823581102144744</v>
      </c>
    </row>
    <row r="124" spans="1:7" ht="11.25">
      <c r="A124" s="544">
        <f t="shared" si="4"/>
        <v>123</v>
      </c>
      <c r="B124" s="544" t="s">
        <v>4942</v>
      </c>
      <c r="C124" s="544" t="s">
        <v>4943</v>
      </c>
      <c r="D124" s="544" t="s">
        <v>4042</v>
      </c>
      <c r="E124" s="545">
        <v>920</v>
      </c>
      <c r="F124" s="542">
        <f t="shared" si="5"/>
        <v>422651</v>
      </c>
      <c r="G124" s="543">
        <f t="shared" si="3"/>
        <v>0.8842829615092508</v>
      </c>
    </row>
    <row r="125" spans="1:7" ht="11.25">
      <c r="A125" s="544">
        <f t="shared" si="4"/>
        <v>124</v>
      </c>
      <c r="B125" s="544" t="s">
        <v>4944</v>
      </c>
      <c r="C125" s="544" t="s">
        <v>4945</v>
      </c>
      <c r="D125" s="544" t="s">
        <v>4946</v>
      </c>
      <c r="E125" s="545">
        <v>898</v>
      </c>
      <c r="F125" s="542">
        <f t="shared" si="5"/>
        <v>423549</v>
      </c>
      <c r="G125" s="543">
        <f t="shared" si="3"/>
        <v>0.8861617837513259</v>
      </c>
    </row>
    <row r="126" spans="1:7" ht="11.25">
      <c r="A126" s="544">
        <f t="shared" si="4"/>
        <v>125</v>
      </c>
      <c r="B126" s="544" t="s">
        <v>4947</v>
      </c>
      <c r="C126" s="544" t="s">
        <v>4948</v>
      </c>
      <c r="D126" s="544" t="s">
        <v>336</v>
      </c>
      <c r="E126" s="545">
        <v>896</v>
      </c>
      <c r="F126" s="542">
        <f t="shared" si="5"/>
        <v>424445</v>
      </c>
      <c r="G126" s="543">
        <f t="shared" si="3"/>
        <v>0.8880364215340646</v>
      </c>
    </row>
    <row r="127" spans="1:7" ht="11.25">
      <c r="A127" s="544">
        <f t="shared" si="4"/>
        <v>126</v>
      </c>
      <c r="B127" s="544" t="s">
        <v>4949</v>
      </c>
      <c r="C127" s="544" t="s">
        <v>4950</v>
      </c>
      <c r="D127" s="544" t="s">
        <v>4323</v>
      </c>
      <c r="E127" s="545">
        <v>895</v>
      </c>
      <c r="F127" s="542">
        <f t="shared" si="5"/>
        <v>425340</v>
      </c>
      <c r="G127" s="543">
        <f t="shared" si="3"/>
        <v>0.8899089670871351</v>
      </c>
    </row>
    <row r="128" spans="1:7" ht="11.25">
      <c r="A128" s="544">
        <f t="shared" si="4"/>
        <v>127</v>
      </c>
      <c r="B128" s="544" t="s">
        <v>4951</v>
      </c>
      <c r="C128" s="544" t="s">
        <v>4952</v>
      </c>
      <c r="D128" s="544" t="s">
        <v>1996</v>
      </c>
      <c r="E128" s="545">
        <v>892</v>
      </c>
      <c r="F128" s="542">
        <f t="shared" si="5"/>
        <v>426232</v>
      </c>
      <c r="G128" s="543">
        <f t="shared" si="3"/>
        <v>0.8917752359512008</v>
      </c>
    </row>
    <row r="129" spans="1:7" ht="11.25">
      <c r="A129" s="544">
        <f t="shared" si="4"/>
        <v>128</v>
      </c>
      <c r="B129" s="544" t="s">
        <v>4953</v>
      </c>
      <c r="C129" s="544" t="s">
        <v>4954</v>
      </c>
      <c r="D129" s="544" t="s">
        <v>1169</v>
      </c>
      <c r="E129" s="545">
        <v>888</v>
      </c>
      <c r="F129" s="542">
        <f t="shared" si="5"/>
        <v>427120</v>
      </c>
      <c r="G129" s="543">
        <f t="shared" si="3"/>
        <v>0.8936331358965937</v>
      </c>
    </row>
    <row r="130" spans="1:7" ht="11.25">
      <c r="A130" s="544">
        <f t="shared" si="4"/>
        <v>129</v>
      </c>
      <c r="B130" s="544" t="s">
        <v>4955</v>
      </c>
      <c r="C130" s="544" t="s">
        <v>4956</v>
      </c>
      <c r="D130" s="544" t="s">
        <v>1411</v>
      </c>
      <c r="E130" s="545">
        <v>855</v>
      </c>
      <c r="F130" s="542">
        <f t="shared" si="5"/>
        <v>427975</v>
      </c>
      <c r="G130" s="543">
        <f t="shared" si="3"/>
        <v>0.8954219922629347</v>
      </c>
    </row>
    <row r="131" spans="1:7" ht="11.25">
      <c r="A131" s="544">
        <f t="shared" si="4"/>
        <v>130</v>
      </c>
      <c r="B131" s="544" t="s">
        <v>4957</v>
      </c>
      <c r="C131" s="544" t="s">
        <v>4958</v>
      </c>
      <c r="D131" s="544" t="s">
        <v>559</v>
      </c>
      <c r="E131" s="545">
        <v>854</v>
      </c>
      <c r="F131" s="542">
        <f t="shared" si="5"/>
        <v>428829</v>
      </c>
      <c r="G131" s="543">
        <f aca="true" t="shared" si="6" ref="G131:G194">F131/F$275</f>
        <v>0.8972087563996075</v>
      </c>
    </row>
    <row r="132" spans="1:7" ht="11.25">
      <c r="A132" s="544">
        <f aca="true" t="shared" si="7" ref="A132:A195">A131+1</f>
        <v>131</v>
      </c>
      <c r="B132" s="544" t="s">
        <v>4959</v>
      </c>
      <c r="C132" s="544" t="s">
        <v>4960</v>
      </c>
      <c r="D132" s="544" t="s">
        <v>4961</v>
      </c>
      <c r="E132" s="545">
        <v>850</v>
      </c>
      <c r="F132" s="542">
        <f aca="true" t="shared" si="8" ref="F132:F195">E132+F131</f>
        <v>429679</v>
      </c>
      <c r="G132" s="543">
        <f t="shared" si="6"/>
        <v>0.8989871516176073</v>
      </c>
    </row>
    <row r="133" spans="1:7" ht="11.25">
      <c r="A133" s="544">
        <f t="shared" si="7"/>
        <v>132</v>
      </c>
      <c r="B133" s="544" t="s">
        <v>4962</v>
      </c>
      <c r="C133" s="544" t="s">
        <v>4963</v>
      </c>
      <c r="D133" s="544" t="s">
        <v>4964</v>
      </c>
      <c r="E133" s="545">
        <v>849</v>
      </c>
      <c r="F133" s="542">
        <f t="shared" si="8"/>
        <v>430528</v>
      </c>
      <c r="G133" s="543">
        <f t="shared" si="6"/>
        <v>0.900763454605939</v>
      </c>
    </row>
    <row r="134" spans="1:7" ht="11.25">
      <c r="A134" s="544">
        <f t="shared" si="7"/>
        <v>133</v>
      </c>
      <c r="B134" s="544" t="s">
        <v>4965</v>
      </c>
      <c r="C134" s="544" t="s">
        <v>4966</v>
      </c>
      <c r="D134" s="544" t="s">
        <v>2626</v>
      </c>
      <c r="E134" s="545">
        <v>830</v>
      </c>
      <c r="F134" s="542">
        <f t="shared" si="8"/>
        <v>431358</v>
      </c>
      <c r="G134" s="543">
        <f t="shared" si="6"/>
        <v>0.9025000052305742</v>
      </c>
    </row>
    <row r="135" spans="1:7" ht="11.25">
      <c r="A135" s="544">
        <f t="shared" si="7"/>
        <v>134</v>
      </c>
      <c r="B135" s="544" t="s">
        <v>4967</v>
      </c>
      <c r="C135" s="544" t="s">
        <v>4968</v>
      </c>
      <c r="D135" s="544" t="s">
        <v>468</v>
      </c>
      <c r="E135" s="545">
        <v>829</v>
      </c>
      <c r="F135" s="542">
        <f t="shared" si="8"/>
        <v>432187</v>
      </c>
      <c r="G135" s="543">
        <f t="shared" si="6"/>
        <v>0.904234463625541</v>
      </c>
    </row>
    <row r="136" spans="1:7" ht="11.25">
      <c r="A136" s="544">
        <f t="shared" si="7"/>
        <v>135</v>
      </c>
      <c r="B136" s="544" t="s">
        <v>4969</v>
      </c>
      <c r="C136" s="544" t="s">
        <v>4970</v>
      </c>
      <c r="D136" s="544" t="s">
        <v>4971</v>
      </c>
      <c r="E136" s="545">
        <v>815</v>
      </c>
      <c r="F136" s="542">
        <f t="shared" si="8"/>
        <v>433002</v>
      </c>
      <c r="G136" s="543">
        <f t="shared" si="6"/>
        <v>0.9059396308051527</v>
      </c>
    </row>
    <row r="137" spans="1:7" ht="11.25">
      <c r="A137" s="544">
        <f t="shared" si="7"/>
        <v>136</v>
      </c>
      <c r="B137" s="544" t="s">
        <v>4972</v>
      </c>
      <c r="C137" s="544" t="s">
        <v>4973</v>
      </c>
      <c r="D137" s="544" t="s">
        <v>2509</v>
      </c>
      <c r="E137" s="545">
        <v>808</v>
      </c>
      <c r="F137" s="542">
        <f t="shared" si="8"/>
        <v>433810</v>
      </c>
      <c r="G137" s="543">
        <f t="shared" si="6"/>
        <v>0.9076301523770868</v>
      </c>
    </row>
    <row r="138" spans="1:7" ht="11.25">
      <c r="A138" s="544">
        <f t="shared" si="7"/>
        <v>137</v>
      </c>
      <c r="B138" s="544" t="s">
        <v>4974</v>
      </c>
      <c r="C138" s="544" t="s">
        <v>4975</v>
      </c>
      <c r="D138" s="544" t="s">
        <v>1866</v>
      </c>
      <c r="E138" s="545">
        <v>803</v>
      </c>
      <c r="F138" s="542">
        <f t="shared" si="8"/>
        <v>434613</v>
      </c>
      <c r="G138" s="543">
        <f t="shared" si="6"/>
        <v>0.9093102128006796</v>
      </c>
    </row>
    <row r="139" spans="1:7" ht="11.25">
      <c r="A139" s="544">
        <f t="shared" si="7"/>
        <v>138</v>
      </c>
      <c r="B139" s="544" t="s">
        <v>4976</v>
      </c>
      <c r="C139" s="544" t="s">
        <v>4977</v>
      </c>
      <c r="D139" s="544" t="s">
        <v>4410</v>
      </c>
      <c r="E139" s="545">
        <v>780</v>
      </c>
      <c r="F139" s="542">
        <f t="shared" si="8"/>
        <v>435393</v>
      </c>
      <c r="G139" s="543">
        <f t="shared" si="6"/>
        <v>0.910942151941903</v>
      </c>
    </row>
    <row r="140" spans="1:7" ht="11.25">
      <c r="A140" s="544">
        <f t="shared" si="7"/>
        <v>139</v>
      </c>
      <c r="B140" s="544" t="s">
        <v>4978</v>
      </c>
      <c r="C140" s="544" t="s">
        <v>4979</v>
      </c>
      <c r="D140" s="544" t="s">
        <v>4980</v>
      </c>
      <c r="E140" s="545">
        <v>765</v>
      </c>
      <c r="F140" s="542">
        <f t="shared" si="8"/>
        <v>436158</v>
      </c>
      <c r="G140" s="543">
        <f t="shared" si="6"/>
        <v>0.9125427076381029</v>
      </c>
    </row>
    <row r="141" spans="1:7" ht="11.25">
      <c r="A141" s="544">
        <f t="shared" si="7"/>
        <v>140</v>
      </c>
      <c r="B141" s="544" t="s">
        <v>4981</v>
      </c>
      <c r="C141" s="544" t="s">
        <v>4982</v>
      </c>
      <c r="D141" s="544" t="s">
        <v>1450</v>
      </c>
      <c r="E141" s="545">
        <v>754</v>
      </c>
      <c r="F141" s="542">
        <f t="shared" si="8"/>
        <v>436912</v>
      </c>
      <c r="G141" s="543">
        <f t="shared" si="6"/>
        <v>0.9141202488079522</v>
      </c>
    </row>
    <row r="142" spans="1:7" ht="11.25">
      <c r="A142" s="544">
        <f t="shared" si="7"/>
        <v>141</v>
      </c>
      <c r="B142" s="544" t="s">
        <v>4983</v>
      </c>
      <c r="C142" s="544" t="s">
        <v>4984</v>
      </c>
      <c r="D142" s="544" t="s">
        <v>4985</v>
      </c>
      <c r="E142" s="545">
        <v>745</v>
      </c>
      <c r="F142" s="542">
        <f t="shared" si="8"/>
        <v>437657</v>
      </c>
      <c r="G142" s="543">
        <f t="shared" si="6"/>
        <v>0.9156789599107873</v>
      </c>
    </row>
    <row r="143" spans="1:7" ht="11.25">
      <c r="A143" s="544">
        <f t="shared" si="7"/>
        <v>142</v>
      </c>
      <c r="B143" s="544" t="s">
        <v>4986</v>
      </c>
      <c r="C143" s="544" t="s">
        <v>4987</v>
      </c>
      <c r="D143" s="544" t="s">
        <v>4110</v>
      </c>
      <c r="E143" s="545">
        <v>744</v>
      </c>
      <c r="F143" s="542">
        <f t="shared" si="8"/>
        <v>438401</v>
      </c>
      <c r="G143" s="543">
        <f t="shared" si="6"/>
        <v>0.9172355787839542</v>
      </c>
    </row>
    <row r="144" spans="1:7" ht="11.25">
      <c r="A144" s="544">
        <f t="shared" si="7"/>
        <v>143</v>
      </c>
      <c r="B144" s="544" t="s">
        <v>4988</v>
      </c>
      <c r="C144" s="544" t="s">
        <v>4989</v>
      </c>
      <c r="D144" s="544" t="s">
        <v>4990</v>
      </c>
      <c r="E144" s="545">
        <v>734</v>
      </c>
      <c r="F144" s="542">
        <f t="shared" si="8"/>
        <v>439135</v>
      </c>
      <c r="G144" s="543">
        <f t="shared" si="6"/>
        <v>0.9187712753604389</v>
      </c>
    </row>
    <row r="145" spans="1:7" ht="11.25">
      <c r="A145" s="544">
        <f t="shared" si="7"/>
        <v>144</v>
      </c>
      <c r="B145" s="544" t="s">
        <v>4991</v>
      </c>
      <c r="C145" s="544" t="s">
        <v>4992</v>
      </c>
      <c r="D145" s="544" t="s">
        <v>4559</v>
      </c>
      <c r="E145" s="545">
        <v>731</v>
      </c>
      <c r="F145" s="542">
        <f t="shared" si="8"/>
        <v>439866</v>
      </c>
      <c r="G145" s="543">
        <f t="shared" si="6"/>
        <v>0.9203006952479188</v>
      </c>
    </row>
    <row r="146" spans="1:7" ht="11.25">
      <c r="A146" s="544">
        <f t="shared" si="7"/>
        <v>145</v>
      </c>
      <c r="B146" s="544" t="s">
        <v>4993</v>
      </c>
      <c r="C146" s="544" t="s">
        <v>4994</v>
      </c>
      <c r="D146" s="544" t="s">
        <v>447</v>
      </c>
      <c r="E146" s="545">
        <v>730</v>
      </c>
      <c r="F146" s="542">
        <f t="shared" si="8"/>
        <v>440596</v>
      </c>
      <c r="G146" s="543">
        <f t="shared" si="6"/>
        <v>0.9218280229057304</v>
      </c>
    </row>
    <row r="147" spans="1:7" ht="11.25">
      <c r="A147" s="544">
        <f t="shared" si="7"/>
        <v>146</v>
      </c>
      <c r="B147" s="544" t="s">
        <v>4995</v>
      </c>
      <c r="C147" s="544" t="s">
        <v>4996</v>
      </c>
      <c r="D147" s="544" t="s">
        <v>1928</v>
      </c>
      <c r="E147" s="545">
        <v>721</v>
      </c>
      <c r="F147" s="542">
        <f t="shared" si="8"/>
        <v>441317</v>
      </c>
      <c r="G147" s="543">
        <f t="shared" si="6"/>
        <v>0.9233365204965279</v>
      </c>
    </row>
    <row r="148" spans="1:7" ht="11.25">
      <c r="A148" s="544">
        <f t="shared" si="7"/>
        <v>147</v>
      </c>
      <c r="B148" s="544" t="s">
        <v>4997</v>
      </c>
      <c r="C148" s="544" t="s">
        <v>4998</v>
      </c>
      <c r="D148" s="544" t="s">
        <v>4999</v>
      </c>
      <c r="E148" s="545">
        <v>710</v>
      </c>
      <c r="F148" s="542">
        <f t="shared" si="8"/>
        <v>442027</v>
      </c>
      <c r="G148" s="543">
        <f t="shared" si="6"/>
        <v>0.9248220035609749</v>
      </c>
    </row>
    <row r="149" spans="1:7" ht="11.25">
      <c r="A149" s="544">
        <f t="shared" si="7"/>
        <v>148</v>
      </c>
      <c r="B149" s="544" t="s">
        <v>5000</v>
      </c>
      <c r="C149" s="544" t="s">
        <v>5001</v>
      </c>
      <c r="D149" s="544" t="s">
        <v>4404</v>
      </c>
      <c r="E149" s="545">
        <v>687</v>
      </c>
      <c r="F149" s="542">
        <f t="shared" si="8"/>
        <v>442714</v>
      </c>
      <c r="G149" s="543">
        <f t="shared" si="6"/>
        <v>0.9262593653430524</v>
      </c>
    </row>
    <row r="150" spans="1:7" ht="11.25">
      <c r="A150" s="544">
        <f t="shared" si="7"/>
        <v>149</v>
      </c>
      <c r="B150" s="544" t="s">
        <v>5002</v>
      </c>
      <c r="C150" s="544" t="s">
        <v>5003</v>
      </c>
      <c r="D150" s="544" t="s">
        <v>137</v>
      </c>
      <c r="E150" s="545">
        <v>670</v>
      </c>
      <c r="F150" s="542">
        <f t="shared" si="8"/>
        <v>443384</v>
      </c>
      <c r="G150" s="543">
        <f t="shared" si="6"/>
        <v>0.92766115922077</v>
      </c>
    </row>
    <row r="151" spans="1:7" ht="11.25">
      <c r="A151" s="544">
        <f t="shared" si="7"/>
        <v>150</v>
      </c>
      <c r="B151" s="544" t="s">
        <v>5004</v>
      </c>
      <c r="C151" s="544" t="s">
        <v>5005</v>
      </c>
      <c r="D151" s="544" t="s">
        <v>4527</v>
      </c>
      <c r="E151" s="545">
        <v>651</v>
      </c>
      <c r="F151" s="542">
        <f t="shared" si="8"/>
        <v>444035</v>
      </c>
      <c r="G151" s="543">
        <f t="shared" si="6"/>
        <v>0.929023200734791</v>
      </c>
    </row>
    <row r="152" spans="1:7" ht="11.25">
      <c r="A152" s="544">
        <f t="shared" si="7"/>
        <v>151</v>
      </c>
      <c r="B152" s="544" t="s">
        <v>5006</v>
      </c>
      <c r="C152" s="544" t="s">
        <v>5007</v>
      </c>
      <c r="D152" s="544" t="s">
        <v>438</v>
      </c>
      <c r="E152" s="545">
        <v>644</v>
      </c>
      <c r="F152" s="542">
        <f t="shared" si="8"/>
        <v>444679</v>
      </c>
      <c r="G152" s="543">
        <f t="shared" si="6"/>
        <v>0.9303705966411345</v>
      </c>
    </row>
    <row r="153" spans="1:7" ht="11.25">
      <c r="A153" s="544">
        <f t="shared" si="7"/>
        <v>152</v>
      </c>
      <c r="B153" s="544" t="s">
        <v>5008</v>
      </c>
      <c r="C153" s="544" t="s">
        <v>5009</v>
      </c>
      <c r="D153" s="544" t="s">
        <v>5010</v>
      </c>
      <c r="E153" s="545">
        <v>644</v>
      </c>
      <c r="F153" s="542">
        <f t="shared" si="8"/>
        <v>445323</v>
      </c>
      <c r="G153" s="543">
        <f t="shared" si="6"/>
        <v>0.9317179925474779</v>
      </c>
    </row>
    <row r="154" spans="1:7" ht="11.25">
      <c r="A154" s="544">
        <f t="shared" si="7"/>
        <v>153</v>
      </c>
      <c r="B154" s="544" t="s">
        <v>5011</v>
      </c>
      <c r="C154" s="544" t="s">
        <v>5012</v>
      </c>
      <c r="D154" s="544" t="s">
        <v>4018</v>
      </c>
      <c r="E154" s="545">
        <v>610</v>
      </c>
      <c r="F154" s="542">
        <f t="shared" si="8"/>
        <v>445933</v>
      </c>
      <c r="G154" s="543">
        <f t="shared" si="6"/>
        <v>0.9329942526451014</v>
      </c>
    </row>
    <row r="155" spans="1:7" ht="11.25">
      <c r="A155" s="544">
        <f t="shared" si="7"/>
        <v>154</v>
      </c>
      <c r="B155" s="544" t="s">
        <v>5013</v>
      </c>
      <c r="C155" s="544" t="s">
        <v>5014</v>
      </c>
      <c r="D155" s="544" t="s">
        <v>4344</v>
      </c>
      <c r="E155" s="545">
        <v>605</v>
      </c>
      <c r="F155" s="542">
        <f t="shared" si="8"/>
        <v>446538</v>
      </c>
      <c r="G155" s="543">
        <f t="shared" si="6"/>
        <v>0.9342600515943836</v>
      </c>
    </row>
    <row r="156" spans="1:7" ht="11.25">
      <c r="A156" s="136">
        <f t="shared" si="7"/>
        <v>155</v>
      </c>
      <c r="B156" s="136" t="s">
        <v>5015</v>
      </c>
      <c r="C156" s="136" t="s">
        <v>5016</v>
      </c>
      <c r="D156" s="136" t="s">
        <v>1999</v>
      </c>
      <c r="E156" s="137">
        <v>599</v>
      </c>
      <c r="F156" s="10">
        <f t="shared" si="8"/>
        <v>447137</v>
      </c>
      <c r="G156" s="11">
        <f t="shared" si="6"/>
        <v>0.9355132971656565</v>
      </c>
    </row>
    <row r="157" spans="1:7" ht="11.25">
      <c r="A157" s="136">
        <f t="shared" si="7"/>
        <v>156</v>
      </c>
      <c r="B157" s="136" t="s">
        <v>5017</v>
      </c>
      <c r="C157" s="136" t="s">
        <v>5018</v>
      </c>
      <c r="D157" s="136" t="s">
        <v>4015</v>
      </c>
      <c r="E157" s="137">
        <v>596</v>
      </c>
      <c r="F157" s="10">
        <f t="shared" si="8"/>
        <v>447733</v>
      </c>
      <c r="G157" s="11">
        <f t="shared" si="6"/>
        <v>0.9367602660479246</v>
      </c>
    </row>
    <row r="158" spans="1:7" ht="11.25">
      <c r="A158" s="136">
        <f t="shared" si="7"/>
        <v>157</v>
      </c>
      <c r="B158" s="136" t="s">
        <v>5019</v>
      </c>
      <c r="C158" s="136" t="s">
        <v>5020</v>
      </c>
      <c r="D158" s="136" t="s">
        <v>1964</v>
      </c>
      <c r="E158" s="137">
        <v>583</v>
      </c>
      <c r="F158" s="10">
        <f t="shared" si="8"/>
        <v>448316</v>
      </c>
      <c r="G158" s="11">
        <f t="shared" si="6"/>
        <v>0.9379800359445057</v>
      </c>
    </row>
    <row r="159" spans="1:7" ht="11.25">
      <c r="A159" s="136">
        <f t="shared" si="7"/>
        <v>158</v>
      </c>
      <c r="B159" s="136" t="s">
        <v>5021</v>
      </c>
      <c r="C159" s="136" t="s">
        <v>5022</v>
      </c>
      <c r="D159" s="136" t="s">
        <v>5023</v>
      </c>
      <c r="E159" s="137">
        <v>562</v>
      </c>
      <c r="F159" s="10">
        <f t="shared" si="8"/>
        <v>448878</v>
      </c>
      <c r="G159" s="11">
        <f t="shared" si="6"/>
        <v>0.9391558690180538</v>
      </c>
    </row>
    <row r="160" spans="1:7" ht="11.25">
      <c r="A160" s="136">
        <f t="shared" si="7"/>
        <v>159</v>
      </c>
      <c r="B160" s="136" t="s">
        <v>5024</v>
      </c>
      <c r="C160" s="136" t="s">
        <v>5025</v>
      </c>
      <c r="D160" s="136" t="s">
        <v>5026</v>
      </c>
      <c r="E160" s="137">
        <v>557</v>
      </c>
      <c r="F160" s="10">
        <f t="shared" si="8"/>
        <v>449435</v>
      </c>
      <c r="G160" s="11">
        <f t="shared" si="6"/>
        <v>0.9403212409432609</v>
      </c>
    </row>
    <row r="161" spans="1:7" ht="11.25">
      <c r="A161" s="136">
        <f t="shared" si="7"/>
        <v>160</v>
      </c>
      <c r="B161" s="136" t="s">
        <v>5027</v>
      </c>
      <c r="C161" s="136" t="s">
        <v>5028</v>
      </c>
      <c r="D161" s="136" t="s">
        <v>4045</v>
      </c>
      <c r="E161" s="137">
        <v>550</v>
      </c>
      <c r="F161" s="10">
        <f t="shared" si="8"/>
        <v>449985</v>
      </c>
      <c r="G161" s="11">
        <f t="shared" si="6"/>
        <v>0.9414719672607902</v>
      </c>
    </row>
    <row r="162" spans="1:7" ht="11.25">
      <c r="A162" s="136">
        <f t="shared" si="7"/>
        <v>161</v>
      </c>
      <c r="B162" s="136" t="s">
        <v>5029</v>
      </c>
      <c r="C162" s="136" t="s">
        <v>5030</v>
      </c>
      <c r="D162" s="136" t="s">
        <v>1626</v>
      </c>
      <c r="E162" s="137">
        <v>545</v>
      </c>
      <c r="F162" s="10">
        <f t="shared" si="8"/>
        <v>450530</v>
      </c>
      <c r="G162" s="11">
        <f t="shared" si="6"/>
        <v>0.9426122324299783</v>
      </c>
    </row>
    <row r="163" spans="1:7" ht="11.25">
      <c r="A163" s="136">
        <f t="shared" si="7"/>
        <v>162</v>
      </c>
      <c r="B163" s="136" t="s">
        <v>5031</v>
      </c>
      <c r="C163" s="136" t="s">
        <v>5032</v>
      </c>
      <c r="D163" s="136" t="s">
        <v>1447</v>
      </c>
      <c r="E163" s="137">
        <v>517</v>
      </c>
      <c r="F163" s="10">
        <f t="shared" si="8"/>
        <v>451047</v>
      </c>
      <c r="G163" s="11">
        <f t="shared" si="6"/>
        <v>0.9436939151684559</v>
      </c>
    </row>
    <row r="164" spans="1:7" ht="11.25">
      <c r="A164" s="136">
        <f t="shared" si="7"/>
        <v>163</v>
      </c>
      <c r="B164" s="136" t="s">
        <v>5033</v>
      </c>
      <c r="C164" s="136" t="s">
        <v>5034</v>
      </c>
      <c r="D164" s="136" t="s">
        <v>4810</v>
      </c>
      <c r="E164" s="137">
        <v>510</v>
      </c>
      <c r="F164" s="10">
        <f t="shared" si="8"/>
        <v>451557</v>
      </c>
      <c r="G164" s="11">
        <f t="shared" si="6"/>
        <v>0.9447609522992558</v>
      </c>
    </row>
    <row r="165" spans="1:7" ht="11.25">
      <c r="A165" s="136">
        <f t="shared" si="7"/>
        <v>164</v>
      </c>
      <c r="B165" s="136" t="s">
        <v>5035</v>
      </c>
      <c r="C165" s="136" t="s">
        <v>5036</v>
      </c>
      <c r="D165" s="136" t="s">
        <v>1905</v>
      </c>
      <c r="E165" s="137">
        <v>510</v>
      </c>
      <c r="F165" s="10">
        <f t="shared" si="8"/>
        <v>452067</v>
      </c>
      <c r="G165" s="11">
        <f t="shared" si="6"/>
        <v>0.9458279894300557</v>
      </c>
    </row>
    <row r="166" spans="1:7" ht="11.25">
      <c r="A166" s="136">
        <f t="shared" si="7"/>
        <v>165</v>
      </c>
      <c r="B166" s="136" t="s">
        <v>5037</v>
      </c>
      <c r="C166" s="136" t="s">
        <v>5038</v>
      </c>
      <c r="D166" s="136" t="s">
        <v>4335</v>
      </c>
      <c r="E166" s="137">
        <v>506</v>
      </c>
      <c r="F166" s="10">
        <f t="shared" si="8"/>
        <v>452573</v>
      </c>
      <c r="G166" s="11">
        <f t="shared" si="6"/>
        <v>0.9468866576421827</v>
      </c>
    </row>
    <row r="167" spans="1:7" ht="11.25">
      <c r="A167" s="136">
        <f t="shared" si="7"/>
        <v>166</v>
      </c>
      <c r="B167" s="136" t="s">
        <v>5039</v>
      </c>
      <c r="C167" s="136" t="s">
        <v>5040</v>
      </c>
      <c r="D167" s="136" t="s">
        <v>5041</v>
      </c>
      <c r="E167" s="137">
        <v>499</v>
      </c>
      <c r="F167" s="10">
        <f t="shared" si="8"/>
        <v>453072</v>
      </c>
      <c r="G167" s="11">
        <f t="shared" si="6"/>
        <v>0.9479306802466321</v>
      </c>
    </row>
    <row r="168" spans="1:7" ht="11.25">
      <c r="A168" s="136">
        <f t="shared" si="7"/>
        <v>167</v>
      </c>
      <c r="B168" s="136" t="s">
        <v>5042</v>
      </c>
      <c r="C168" s="136" t="s">
        <v>5043</v>
      </c>
      <c r="D168" s="136" t="s">
        <v>5044</v>
      </c>
      <c r="E168" s="137">
        <v>498</v>
      </c>
      <c r="F168" s="10">
        <f t="shared" si="8"/>
        <v>453570</v>
      </c>
      <c r="G168" s="11">
        <f t="shared" si="6"/>
        <v>0.9489726106214131</v>
      </c>
    </row>
    <row r="169" spans="1:7" ht="11.25">
      <c r="A169" s="136">
        <f t="shared" si="7"/>
        <v>168</v>
      </c>
      <c r="B169" s="136" t="s">
        <v>5045</v>
      </c>
      <c r="C169" s="136" t="s">
        <v>5046</v>
      </c>
      <c r="D169" s="136" t="s">
        <v>4039</v>
      </c>
      <c r="E169" s="137">
        <v>494</v>
      </c>
      <c r="F169" s="10">
        <f t="shared" si="8"/>
        <v>454064</v>
      </c>
      <c r="G169" s="11">
        <f t="shared" si="6"/>
        <v>0.9500061720775212</v>
      </c>
    </row>
    <row r="170" spans="1:7" ht="11.25">
      <c r="A170" s="136">
        <f t="shared" si="7"/>
        <v>169</v>
      </c>
      <c r="B170" s="136" t="s">
        <v>5047</v>
      </c>
      <c r="C170" s="136" t="s">
        <v>5048</v>
      </c>
      <c r="D170" s="136" t="s">
        <v>4858</v>
      </c>
      <c r="E170" s="137">
        <v>486</v>
      </c>
      <c r="F170" s="10">
        <f t="shared" si="8"/>
        <v>454550</v>
      </c>
      <c r="G170" s="11">
        <f t="shared" si="6"/>
        <v>0.9510229956962836</v>
      </c>
    </row>
    <row r="171" spans="1:7" ht="11.25">
      <c r="A171" s="136">
        <f t="shared" si="7"/>
        <v>170</v>
      </c>
      <c r="B171" s="136" t="s">
        <v>5049</v>
      </c>
      <c r="C171" s="136" t="s">
        <v>5050</v>
      </c>
      <c r="D171" s="136" t="s">
        <v>1922</v>
      </c>
      <c r="E171" s="137">
        <v>484</v>
      </c>
      <c r="F171" s="10">
        <f t="shared" si="8"/>
        <v>455034</v>
      </c>
      <c r="G171" s="11">
        <f t="shared" si="6"/>
        <v>0.9520356348557094</v>
      </c>
    </row>
    <row r="172" spans="1:7" ht="11.25">
      <c r="A172" s="136">
        <f t="shared" si="7"/>
        <v>171</v>
      </c>
      <c r="B172" s="136" t="s">
        <v>5051</v>
      </c>
      <c r="C172" s="136" t="s">
        <v>5052</v>
      </c>
      <c r="D172" s="136" t="s">
        <v>1646</v>
      </c>
      <c r="E172" s="137">
        <v>481</v>
      </c>
      <c r="F172" s="10">
        <f t="shared" si="8"/>
        <v>455515</v>
      </c>
      <c r="G172" s="11">
        <f t="shared" si="6"/>
        <v>0.9530419973261305</v>
      </c>
    </row>
    <row r="173" spans="1:7" ht="11.25">
      <c r="A173" s="136">
        <f t="shared" si="7"/>
        <v>172</v>
      </c>
      <c r="B173" s="136" t="s">
        <v>5053</v>
      </c>
      <c r="C173" s="136" t="s">
        <v>5054</v>
      </c>
      <c r="D173" s="136" t="s">
        <v>5055</v>
      </c>
      <c r="E173" s="137">
        <v>480</v>
      </c>
      <c r="F173" s="10">
        <f t="shared" si="8"/>
        <v>455995</v>
      </c>
      <c r="G173" s="11">
        <f t="shared" si="6"/>
        <v>0.9540462675668834</v>
      </c>
    </row>
    <row r="174" spans="1:7" ht="11.25">
      <c r="A174" s="136">
        <f t="shared" si="7"/>
        <v>173</v>
      </c>
      <c r="B174" s="136" t="s">
        <v>5056</v>
      </c>
      <c r="C174" s="136" t="s">
        <v>242</v>
      </c>
      <c r="D174" s="136" t="s">
        <v>2596</v>
      </c>
      <c r="E174" s="137">
        <v>479</v>
      </c>
      <c r="F174" s="10">
        <f t="shared" si="8"/>
        <v>456474</v>
      </c>
      <c r="G174" s="11">
        <f t="shared" si="6"/>
        <v>0.955048445577968</v>
      </c>
    </row>
    <row r="175" spans="1:7" ht="11.25">
      <c r="A175" s="136">
        <f t="shared" si="7"/>
        <v>174</v>
      </c>
      <c r="B175" s="136" t="s">
        <v>243</v>
      </c>
      <c r="C175" s="136" t="s">
        <v>244</v>
      </c>
      <c r="D175" s="136" t="s">
        <v>1408</v>
      </c>
      <c r="E175" s="137">
        <v>473</v>
      </c>
      <c r="F175" s="10">
        <f t="shared" si="8"/>
        <v>456947</v>
      </c>
      <c r="G175" s="11">
        <f t="shared" si="6"/>
        <v>0.9560380702110433</v>
      </c>
    </row>
    <row r="176" spans="1:7" ht="11.25">
      <c r="A176" s="136">
        <f t="shared" si="7"/>
        <v>175</v>
      </c>
      <c r="B176" s="136" t="s">
        <v>245</v>
      </c>
      <c r="C176" s="136" t="s">
        <v>246</v>
      </c>
      <c r="D176" s="136" t="s">
        <v>247</v>
      </c>
      <c r="E176" s="137">
        <v>469</v>
      </c>
      <c r="F176" s="10">
        <f t="shared" si="8"/>
        <v>457416</v>
      </c>
      <c r="G176" s="11">
        <f t="shared" si="6"/>
        <v>0.9570193259254455</v>
      </c>
    </row>
    <row r="177" spans="1:7" ht="11.25">
      <c r="A177" s="136">
        <f t="shared" si="7"/>
        <v>176</v>
      </c>
      <c r="B177" s="136" t="s">
        <v>248</v>
      </c>
      <c r="C177" s="136" t="s">
        <v>249</v>
      </c>
      <c r="D177" s="136" t="s">
        <v>1655</v>
      </c>
      <c r="E177" s="137">
        <v>439</v>
      </c>
      <c r="F177" s="10">
        <f t="shared" si="8"/>
        <v>457855</v>
      </c>
      <c r="G177" s="11">
        <f t="shared" si="6"/>
        <v>0.9579378147498007</v>
      </c>
    </row>
    <row r="178" spans="1:7" ht="11.25">
      <c r="A178" s="136">
        <f t="shared" si="7"/>
        <v>177</v>
      </c>
      <c r="B178" s="136" t="s">
        <v>250</v>
      </c>
      <c r="C178" s="136" t="s">
        <v>251</v>
      </c>
      <c r="D178" s="136" t="s">
        <v>4795</v>
      </c>
      <c r="E178" s="137">
        <v>428</v>
      </c>
      <c r="F178" s="10">
        <f t="shared" si="8"/>
        <v>458283</v>
      </c>
      <c r="G178" s="11">
        <f t="shared" si="6"/>
        <v>0.9588332890478054</v>
      </c>
    </row>
    <row r="179" spans="1:7" ht="11.25">
      <c r="A179" s="136">
        <f t="shared" si="7"/>
        <v>178</v>
      </c>
      <c r="B179" s="136" t="s">
        <v>252</v>
      </c>
      <c r="C179" s="136" t="s">
        <v>253</v>
      </c>
      <c r="D179" s="136" t="s">
        <v>2623</v>
      </c>
      <c r="E179" s="137">
        <v>420</v>
      </c>
      <c r="F179" s="10">
        <f t="shared" si="8"/>
        <v>458703</v>
      </c>
      <c r="G179" s="11">
        <f t="shared" si="6"/>
        <v>0.9597120255084641</v>
      </c>
    </row>
    <row r="180" spans="1:7" ht="11.25">
      <c r="A180" s="136">
        <f t="shared" si="7"/>
        <v>179</v>
      </c>
      <c r="B180" s="136" t="s">
        <v>254</v>
      </c>
      <c r="C180" s="136" t="s">
        <v>255</v>
      </c>
      <c r="D180" s="136" t="s">
        <v>256</v>
      </c>
      <c r="E180" s="137">
        <v>414</v>
      </c>
      <c r="F180" s="10">
        <f t="shared" si="8"/>
        <v>459117</v>
      </c>
      <c r="G180" s="11">
        <f t="shared" si="6"/>
        <v>0.9605782085911134</v>
      </c>
    </row>
    <row r="181" spans="1:7" ht="11.25">
      <c r="A181" s="136">
        <f t="shared" si="7"/>
        <v>180</v>
      </c>
      <c r="B181" s="136" t="s">
        <v>257</v>
      </c>
      <c r="C181" s="136" t="s">
        <v>258</v>
      </c>
      <c r="D181" s="136" t="s">
        <v>2524</v>
      </c>
      <c r="E181" s="137">
        <v>412</v>
      </c>
      <c r="F181" s="10">
        <f t="shared" si="8"/>
        <v>459529</v>
      </c>
      <c r="G181" s="11">
        <f t="shared" si="6"/>
        <v>0.9614402072144264</v>
      </c>
    </row>
    <row r="182" spans="1:7" ht="11.25">
      <c r="A182" s="136">
        <f t="shared" si="7"/>
        <v>181</v>
      </c>
      <c r="B182" s="136" t="s">
        <v>259</v>
      </c>
      <c r="C182" s="136" t="s">
        <v>260</v>
      </c>
      <c r="D182" s="136" t="s">
        <v>261</v>
      </c>
      <c r="E182" s="137">
        <v>411</v>
      </c>
      <c r="F182" s="10">
        <f t="shared" si="8"/>
        <v>459940</v>
      </c>
      <c r="G182" s="11">
        <f t="shared" si="6"/>
        <v>0.962300113608071</v>
      </c>
    </row>
    <row r="183" spans="1:7" ht="11.25">
      <c r="A183" s="136">
        <f t="shared" si="7"/>
        <v>182</v>
      </c>
      <c r="B183" s="136" t="s">
        <v>262</v>
      </c>
      <c r="C183" s="136" t="s">
        <v>263</v>
      </c>
      <c r="D183" s="136" t="s">
        <v>4095</v>
      </c>
      <c r="E183" s="137">
        <v>407</v>
      </c>
      <c r="F183" s="10">
        <f t="shared" si="8"/>
        <v>460347</v>
      </c>
      <c r="G183" s="11">
        <f t="shared" si="6"/>
        <v>0.9631516510830427</v>
      </c>
    </row>
    <row r="184" spans="1:7" ht="11.25">
      <c r="A184" s="136">
        <f t="shared" si="7"/>
        <v>183</v>
      </c>
      <c r="B184" s="136" t="s">
        <v>264</v>
      </c>
      <c r="C184" s="136" t="s">
        <v>265</v>
      </c>
      <c r="D184" s="136" t="s">
        <v>2572</v>
      </c>
      <c r="E184" s="137">
        <v>403</v>
      </c>
      <c r="F184" s="10">
        <f t="shared" si="8"/>
        <v>460750</v>
      </c>
      <c r="G184" s="11">
        <f t="shared" si="6"/>
        <v>0.9639948196393414</v>
      </c>
    </row>
    <row r="185" spans="1:7" ht="11.25">
      <c r="A185" s="136">
        <f t="shared" si="7"/>
        <v>184</v>
      </c>
      <c r="B185" s="136" t="s">
        <v>266</v>
      </c>
      <c r="C185" s="136" t="s">
        <v>267</v>
      </c>
      <c r="D185" s="136" t="s">
        <v>268</v>
      </c>
      <c r="E185" s="137">
        <v>398</v>
      </c>
      <c r="F185" s="10">
        <f t="shared" si="8"/>
        <v>461148</v>
      </c>
      <c r="G185" s="11">
        <f t="shared" si="6"/>
        <v>0.964827527047299</v>
      </c>
    </row>
    <row r="186" spans="1:7" ht="11.25">
      <c r="A186" s="136">
        <f t="shared" si="7"/>
        <v>185</v>
      </c>
      <c r="B186" s="136" t="s">
        <v>269</v>
      </c>
      <c r="C186" s="136" t="s">
        <v>270</v>
      </c>
      <c r="D186" s="136" t="s">
        <v>271</v>
      </c>
      <c r="E186" s="137">
        <v>393</v>
      </c>
      <c r="F186" s="10">
        <f t="shared" si="8"/>
        <v>461541</v>
      </c>
      <c r="G186" s="11">
        <f t="shared" si="6"/>
        <v>0.9656497733069155</v>
      </c>
    </row>
    <row r="187" spans="1:7" ht="11.25">
      <c r="A187" s="136">
        <f t="shared" si="7"/>
        <v>186</v>
      </c>
      <c r="B187" s="136" t="s">
        <v>3701</v>
      </c>
      <c r="C187" s="136" t="s">
        <v>3702</v>
      </c>
      <c r="D187" s="136" t="s">
        <v>131</v>
      </c>
      <c r="E187" s="137">
        <v>391</v>
      </c>
      <c r="F187" s="10">
        <f t="shared" si="8"/>
        <v>461932</v>
      </c>
      <c r="G187" s="11">
        <f t="shared" si="6"/>
        <v>0.9664678351071954</v>
      </c>
    </row>
    <row r="188" spans="1:7" ht="11.25">
      <c r="A188" s="136">
        <f t="shared" si="7"/>
        <v>187</v>
      </c>
      <c r="B188" s="136" t="s">
        <v>3703</v>
      </c>
      <c r="C188" s="136" t="s">
        <v>3704</v>
      </c>
      <c r="D188" s="136" t="s">
        <v>2652</v>
      </c>
      <c r="E188" s="137">
        <v>381</v>
      </c>
      <c r="F188" s="10">
        <f t="shared" si="8"/>
        <v>462313</v>
      </c>
      <c r="G188" s="11">
        <f t="shared" si="6"/>
        <v>0.967264974610793</v>
      </c>
    </row>
    <row r="189" spans="1:7" ht="11.25">
      <c r="A189" s="136">
        <f t="shared" si="7"/>
        <v>188</v>
      </c>
      <c r="B189" s="136" t="s">
        <v>3705</v>
      </c>
      <c r="C189" s="136" t="s">
        <v>3706</v>
      </c>
      <c r="D189" s="136" t="s">
        <v>3707</v>
      </c>
      <c r="E189" s="137">
        <v>380</v>
      </c>
      <c r="F189" s="10">
        <f t="shared" si="8"/>
        <v>462693</v>
      </c>
      <c r="G189" s="11">
        <f t="shared" si="6"/>
        <v>0.9680600218847223</v>
      </c>
    </row>
    <row r="190" spans="1:7" ht="11.25">
      <c r="A190" s="136">
        <f t="shared" si="7"/>
        <v>189</v>
      </c>
      <c r="B190" s="136" t="s">
        <v>3708</v>
      </c>
      <c r="C190" s="136" t="s">
        <v>3709</v>
      </c>
      <c r="D190" s="136" t="s">
        <v>3710</v>
      </c>
      <c r="E190" s="137">
        <v>380</v>
      </c>
      <c r="F190" s="10">
        <f t="shared" si="8"/>
        <v>463073</v>
      </c>
      <c r="G190" s="11">
        <f t="shared" si="6"/>
        <v>0.9688550691586517</v>
      </c>
    </row>
    <row r="191" spans="1:7" ht="11.25">
      <c r="A191" s="136">
        <f t="shared" si="7"/>
        <v>190</v>
      </c>
      <c r="B191" s="136" t="s">
        <v>3711</v>
      </c>
      <c r="C191" s="136" t="s">
        <v>3712</v>
      </c>
      <c r="D191" s="136" t="s">
        <v>381</v>
      </c>
      <c r="E191" s="137">
        <v>377</v>
      </c>
      <c r="F191" s="10">
        <f t="shared" si="8"/>
        <v>463450</v>
      </c>
      <c r="G191" s="11">
        <f t="shared" si="6"/>
        <v>0.9696438397435764</v>
      </c>
    </row>
    <row r="192" spans="1:7" ht="11.25">
      <c r="A192" s="136">
        <f t="shared" si="7"/>
        <v>191</v>
      </c>
      <c r="B192" s="136" t="s">
        <v>3713</v>
      </c>
      <c r="C192" s="136" t="s">
        <v>3714</v>
      </c>
      <c r="D192" s="136" t="s">
        <v>4807</v>
      </c>
      <c r="E192" s="137">
        <v>368</v>
      </c>
      <c r="F192" s="10">
        <f t="shared" si="8"/>
        <v>463818</v>
      </c>
      <c r="G192" s="11">
        <f t="shared" si="6"/>
        <v>0.9704137802614868</v>
      </c>
    </row>
    <row r="193" spans="1:7" ht="11.25">
      <c r="A193" s="136">
        <f t="shared" si="7"/>
        <v>192</v>
      </c>
      <c r="B193" s="136" t="s">
        <v>3715</v>
      </c>
      <c r="C193" s="136" t="s">
        <v>3716</v>
      </c>
      <c r="D193" s="136" t="s">
        <v>4515</v>
      </c>
      <c r="E193" s="137">
        <v>359</v>
      </c>
      <c r="F193" s="10">
        <f t="shared" si="8"/>
        <v>464177</v>
      </c>
      <c r="G193" s="11">
        <f t="shared" si="6"/>
        <v>0.9711648907123833</v>
      </c>
    </row>
    <row r="194" spans="1:7" ht="11.25">
      <c r="A194" s="136">
        <f t="shared" si="7"/>
        <v>193</v>
      </c>
      <c r="B194" s="136" t="s">
        <v>3717</v>
      </c>
      <c r="C194" s="136" t="s">
        <v>3718</v>
      </c>
      <c r="D194" s="136" t="s">
        <v>4107</v>
      </c>
      <c r="E194" s="137">
        <v>354</v>
      </c>
      <c r="F194" s="10">
        <f t="shared" si="8"/>
        <v>464531</v>
      </c>
      <c r="G194" s="11">
        <f t="shared" si="6"/>
        <v>0.9719055400149386</v>
      </c>
    </row>
    <row r="195" spans="1:7" ht="11.25">
      <c r="A195" s="136">
        <f t="shared" si="7"/>
        <v>194</v>
      </c>
      <c r="B195" s="136" t="s">
        <v>3719</v>
      </c>
      <c r="C195" s="136" t="s">
        <v>3720</v>
      </c>
      <c r="D195" s="136" t="s">
        <v>2536</v>
      </c>
      <c r="E195" s="137">
        <v>354</v>
      </c>
      <c r="F195" s="10">
        <f t="shared" si="8"/>
        <v>464885</v>
      </c>
      <c r="G195" s="11">
        <f aca="true" t="shared" si="9" ref="G195:G258">F195/F$275</f>
        <v>0.9726461893174938</v>
      </c>
    </row>
    <row r="196" spans="1:7" ht="11.25">
      <c r="A196" s="136">
        <f aca="true" t="shared" si="10" ref="A196:A259">A195+1</f>
        <v>195</v>
      </c>
      <c r="B196" s="136" t="s">
        <v>3721</v>
      </c>
      <c r="C196" s="136" t="s">
        <v>3722</v>
      </c>
      <c r="D196" s="136" t="s">
        <v>1955</v>
      </c>
      <c r="E196" s="137">
        <v>343</v>
      </c>
      <c r="F196" s="10">
        <f aca="true" t="shared" si="11" ref="F196:F259">E196+F195</f>
        <v>465228</v>
      </c>
      <c r="G196" s="11">
        <f t="shared" si="9"/>
        <v>0.9733638240936984</v>
      </c>
    </row>
    <row r="197" spans="1:7" ht="11.25">
      <c r="A197" s="136">
        <f t="shared" si="10"/>
        <v>196</v>
      </c>
      <c r="B197" s="136" t="s">
        <v>3723</v>
      </c>
      <c r="C197" s="136" t="s">
        <v>3724</v>
      </c>
      <c r="D197" s="136" t="s">
        <v>1979</v>
      </c>
      <c r="E197" s="137">
        <v>342</v>
      </c>
      <c r="F197" s="10">
        <f t="shared" si="11"/>
        <v>465570</v>
      </c>
      <c r="G197" s="11">
        <f t="shared" si="9"/>
        <v>0.9740793666402349</v>
      </c>
    </row>
    <row r="198" spans="1:7" ht="11.25">
      <c r="A198" s="136">
        <f t="shared" si="10"/>
        <v>197</v>
      </c>
      <c r="B198" s="136" t="s">
        <v>3725</v>
      </c>
      <c r="C198" s="136" t="s">
        <v>3726</v>
      </c>
      <c r="D198" s="136" t="s">
        <v>3727</v>
      </c>
      <c r="E198" s="137">
        <v>340</v>
      </c>
      <c r="F198" s="10">
        <f t="shared" si="11"/>
        <v>465910</v>
      </c>
      <c r="G198" s="11">
        <f t="shared" si="9"/>
        <v>0.9747907247274348</v>
      </c>
    </row>
    <row r="199" spans="1:7" ht="11.25">
      <c r="A199" s="136">
        <f t="shared" si="10"/>
        <v>198</v>
      </c>
      <c r="B199" s="136" t="s">
        <v>3728</v>
      </c>
      <c r="C199" s="136" t="s">
        <v>3729</v>
      </c>
      <c r="D199" s="136" t="s">
        <v>1793</v>
      </c>
      <c r="E199" s="137">
        <v>338</v>
      </c>
      <c r="F199" s="10">
        <f t="shared" si="11"/>
        <v>466248</v>
      </c>
      <c r="G199" s="11">
        <f t="shared" si="9"/>
        <v>0.9754978983552982</v>
      </c>
    </row>
    <row r="200" spans="1:7" ht="11.25">
      <c r="A200" s="136">
        <f t="shared" si="10"/>
        <v>199</v>
      </c>
      <c r="B200" s="136" t="s">
        <v>3730</v>
      </c>
      <c r="C200" s="136" t="s">
        <v>3731</v>
      </c>
      <c r="D200" s="136" t="s">
        <v>1426</v>
      </c>
      <c r="E200" s="137">
        <v>337</v>
      </c>
      <c r="F200" s="10">
        <f t="shared" si="11"/>
        <v>466585</v>
      </c>
      <c r="G200" s="11">
        <f t="shared" si="9"/>
        <v>0.9762029797534935</v>
      </c>
    </row>
    <row r="201" spans="1:7" ht="11.25">
      <c r="A201" s="136">
        <f t="shared" si="10"/>
        <v>200</v>
      </c>
      <c r="B201" s="136" t="s">
        <v>3732</v>
      </c>
      <c r="C201" s="136" t="s">
        <v>3733</v>
      </c>
      <c r="D201" s="136" t="s">
        <v>1587</v>
      </c>
      <c r="E201" s="137">
        <v>335</v>
      </c>
      <c r="F201" s="10">
        <f t="shared" si="11"/>
        <v>466920</v>
      </c>
      <c r="G201" s="11">
        <f t="shared" si="9"/>
        <v>0.9769038766923522</v>
      </c>
    </row>
    <row r="202" spans="1:7" ht="11.25">
      <c r="A202" s="136">
        <f t="shared" si="10"/>
        <v>201</v>
      </c>
      <c r="B202" s="136" t="s">
        <v>3734</v>
      </c>
      <c r="C202" s="136" t="s">
        <v>3735</v>
      </c>
      <c r="D202" s="136" t="s">
        <v>3736</v>
      </c>
      <c r="E202" s="137">
        <v>333</v>
      </c>
      <c r="F202" s="10">
        <f t="shared" si="11"/>
        <v>467253</v>
      </c>
      <c r="G202" s="11">
        <f t="shared" si="9"/>
        <v>0.9776005891718745</v>
      </c>
    </row>
    <row r="203" spans="1:7" ht="11.25">
      <c r="A203" s="136">
        <f t="shared" si="10"/>
        <v>202</v>
      </c>
      <c r="B203" s="136" t="s">
        <v>3737</v>
      </c>
      <c r="C203" s="136" t="s">
        <v>3738</v>
      </c>
      <c r="D203" s="136" t="s">
        <v>4326</v>
      </c>
      <c r="E203" s="137">
        <v>330</v>
      </c>
      <c r="F203" s="10">
        <f t="shared" si="11"/>
        <v>467583</v>
      </c>
      <c r="G203" s="11">
        <f t="shared" si="9"/>
        <v>0.9782910249623922</v>
      </c>
    </row>
    <row r="204" spans="1:7" ht="11.25">
      <c r="A204" s="136">
        <f t="shared" si="10"/>
        <v>203</v>
      </c>
      <c r="B204" s="136" t="s">
        <v>3739</v>
      </c>
      <c r="C204" s="136" t="s">
        <v>3740</v>
      </c>
      <c r="D204" s="136" t="s">
        <v>3741</v>
      </c>
      <c r="E204" s="137">
        <v>326</v>
      </c>
      <c r="F204" s="10">
        <f t="shared" si="11"/>
        <v>467909</v>
      </c>
      <c r="G204" s="11">
        <f t="shared" si="9"/>
        <v>0.9789730918342369</v>
      </c>
    </row>
    <row r="205" spans="1:7" ht="11.25">
      <c r="A205" s="136">
        <f t="shared" si="10"/>
        <v>204</v>
      </c>
      <c r="B205" s="136" t="s">
        <v>3742</v>
      </c>
      <c r="C205" s="136" t="s">
        <v>3743</v>
      </c>
      <c r="D205" s="136" t="s">
        <v>3744</v>
      </c>
      <c r="E205" s="137">
        <v>320</v>
      </c>
      <c r="F205" s="10">
        <f t="shared" si="11"/>
        <v>468229</v>
      </c>
      <c r="G205" s="11">
        <f t="shared" si="9"/>
        <v>0.9796426053280721</v>
      </c>
    </row>
    <row r="206" spans="1:7" ht="11.25">
      <c r="A206" s="136">
        <f t="shared" si="10"/>
        <v>205</v>
      </c>
      <c r="B206" s="136" t="s">
        <v>3745</v>
      </c>
      <c r="C206" s="136" t="s">
        <v>3746</v>
      </c>
      <c r="D206" s="136" t="s">
        <v>345</v>
      </c>
      <c r="E206" s="137">
        <v>314</v>
      </c>
      <c r="F206" s="10">
        <f t="shared" si="11"/>
        <v>468543</v>
      </c>
      <c r="G206" s="11">
        <f t="shared" si="9"/>
        <v>0.980299565443898</v>
      </c>
    </row>
    <row r="207" spans="1:7" ht="11.25">
      <c r="A207" s="136">
        <f t="shared" si="10"/>
        <v>206</v>
      </c>
      <c r="B207" s="136" t="s">
        <v>3747</v>
      </c>
      <c r="C207" s="136" t="s">
        <v>3748</v>
      </c>
      <c r="D207" s="136" t="s">
        <v>4843</v>
      </c>
      <c r="E207" s="137">
        <v>300</v>
      </c>
      <c r="F207" s="10">
        <f t="shared" si="11"/>
        <v>468843</v>
      </c>
      <c r="G207" s="11">
        <f t="shared" si="9"/>
        <v>0.9809272343443685</v>
      </c>
    </row>
    <row r="208" spans="1:7" ht="11.25">
      <c r="A208" s="136">
        <f t="shared" si="10"/>
        <v>207</v>
      </c>
      <c r="B208" s="136" t="s">
        <v>3749</v>
      </c>
      <c r="C208" s="136" t="s">
        <v>3750</v>
      </c>
      <c r="D208" s="136" t="s">
        <v>1166</v>
      </c>
      <c r="E208" s="137">
        <v>288</v>
      </c>
      <c r="F208" s="10">
        <f t="shared" si="11"/>
        <v>469131</v>
      </c>
      <c r="G208" s="11">
        <f t="shared" si="9"/>
        <v>0.9815297964888202</v>
      </c>
    </row>
    <row r="209" spans="1:7" ht="11.25">
      <c r="A209" s="136">
        <f t="shared" si="10"/>
        <v>208</v>
      </c>
      <c r="B209" s="136" t="s">
        <v>3751</v>
      </c>
      <c r="C209" s="136" t="s">
        <v>3752</v>
      </c>
      <c r="D209" s="136" t="s">
        <v>3753</v>
      </c>
      <c r="E209" s="137">
        <v>270</v>
      </c>
      <c r="F209" s="10">
        <f t="shared" si="11"/>
        <v>469401</v>
      </c>
      <c r="G209" s="11">
        <f t="shared" si="9"/>
        <v>0.9820946984992437</v>
      </c>
    </row>
    <row r="210" spans="1:7" ht="11.25">
      <c r="A210" s="136">
        <f t="shared" si="10"/>
        <v>209</v>
      </c>
      <c r="B210" s="136" t="s">
        <v>3754</v>
      </c>
      <c r="C210" s="136" t="s">
        <v>3755</v>
      </c>
      <c r="D210" s="136" t="s">
        <v>1399</v>
      </c>
      <c r="E210" s="137">
        <v>270</v>
      </c>
      <c r="F210" s="10">
        <f t="shared" si="11"/>
        <v>469671</v>
      </c>
      <c r="G210" s="11">
        <f t="shared" si="9"/>
        <v>0.9826596005096672</v>
      </c>
    </row>
    <row r="211" spans="1:7" ht="11.25">
      <c r="A211" s="136">
        <f t="shared" si="10"/>
        <v>210</v>
      </c>
      <c r="B211" s="136" t="s">
        <v>3756</v>
      </c>
      <c r="C211" s="136" t="s">
        <v>3757</v>
      </c>
      <c r="D211" s="136" t="s">
        <v>2664</v>
      </c>
      <c r="E211" s="137">
        <v>269</v>
      </c>
      <c r="F211" s="10">
        <f t="shared" si="11"/>
        <v>469940</v>
      </c>
      <c r="G211" s="11">
        <f t="shared" si="9"/>
        <v>0.9832224102904225</v>
      </c>
    </row>
    <row r="212" spans="1:7" ht="11.25">
      <c r="A212" s="136">
        <f t="shared" si="10"/>
        <v>211</v>
      </c>
      <c r="B212" s="136" t="s">
        <v>3758</v>
      </c>
      <c r="C212" s="136" t="s">
        <v>3759</v>
      </c>
      <c r="D212" s="136" t="s">
        <v>444</v>
      </c>
      <c r="E212" s="137">
        <v>269</v>
      </c>
      <c r="F212" s="10">
        <f t="shared" si="11"/>
        <v>470209</v>
      </c>
      <c r="G212" s="11">
        <f t="shared" si="9"/>
        <v>0.9837852200711776</v>
      </c>
    </row>
    <row r="213" spans="1:7" ht="11.25">
      <c r="A213" s="136">
        <f t="shared" si="10"/>
        <v>212</v>
      </c>
      <c r="B213" s="136" t="s">
        <v>3760</v>
      </c>
      <c r="C213" s="136" t="s">
        <v>3761</v>
      </c>
      <c r="D213" s="136" t="s">
        <v>3762</v>
      </c>
      <c r="E213" s="137">
        <v>266</v>
      </c>
      <c r="F213" s="10">
        <f t="shared" si="11"/>
        <v>470475</v>
      </c>
      <c r="G213" s="11">
        <f t="shared" si="9"/>
        <v>0.9843417531629282</v>
      </c>
    </row>
    <row r="214" spans="1:7" ht="11.25">
      <c r="A214" s="136">
        <f t="shared" si="10"/>
        <v>213</v>
      </c>
      <c r="B214" s="136" t="s">
        <v>3763</v>
      </c>
      <c r="C214" s="136" t="s">
        <v>3764</v>
      </c>
      <c r="D214" s="136" t="s">
        <v>396</v>
      </c>
      <c r="E214" s="137">
        <v>265</v>
      </c>
      <c r="F214" s="10">
        <f t="shared" si="11"/>
        <v>470740</v>
      </c>
      <c r="G214" s="11">
        <f t="shared" si="9"/>
        <v>0.9848961940250105</v>
      </c>
    </row>
    <row r="215" spans="1:7" ht="11.25">
      <c r="A215" s="136">
        <f t="shared" si="10"/>
        <v>214</v>
      </c>
      <c r="B215" s="136" t="s">
        <v>3765</v>
      </c>
      <c r="C215" s="136" t="s">
        <v>3766</v>
      </c>
      <c r="D215" s="136" t="s">
        <v>1884</v>
      </c>
      <c r="E215" s="137">
        <v>260</v>
      </c>
      <c r="F215" s="10">
        <f t="shared" si="11"/>
        <v>471000</v>
      </c>
      <c r="G215" s="11">
        <f t="shared" si="9"/>
        <v>0.9854401737387517</v>
      </c>
    </row>
    <row r="216" spans="1:7" ht="11.25">
      <c r="A216" s="136">
        <f t="shared" si="10"/>
        <v>215</v>
      </c>
      <c r="B216" s="136" t="s">
        <v>3767</v>
      </c>
      <c r="C216" s="136" t="s">
        <v>3768</v>
      </c>
      <c r="D216" s="136" t="s">
        <v>4553</v>
      </c>
      <c r="E216" s="137">
        <v>258</v>
      </c>
      <c r="F216" s="10">
        <f t="shared" si="11"/>
        <v>471258</v>
      </c>
      <c r="G216" s="11">
        <f t="shared" si="9"/>
        <v>0.9859799689931563</v>
      </c>
    </row>
    <row r="217" spans="1:7" ht="11.25">
      <c r="A217" s="136">
        <f t="shared" si="10"/>
        <v>216</v>
      </c>
      <c r="B217" s="136" t="s">
        <v>3769</v>
      </c>
      <c r="C217" s="136" t="s">
        <v>3770</v>
      </c>
      <c r="D217" s="136" t="s">
        <v>3771</v>
      </c>
      <c r="E217" s="137">
        <v>255</v>
      </c>
      <c r="F217" s="10">
        <f t="shared" si="11"/>
        <v>471513</v>
      </c>
      <c r="G217" s="11">
        <f t="shared" si="9"/>
        <v>0.9865134875585563</v>
      </c>
    </row>
    <row r="218" spans="1:7" ht="11.25">
      <c r="A218" s="136">
        <f t="shared" si="10"/>
        <v>217</v>
      </c>
      <c r="B218" s="136" t="s">
        <v>3772</v>
      </c>
      <c r="C218" s="136" t="s">
        <v>3773</v>
      </c>
      <c r="D218" s="136" t="s">
        <v>3774</v>
      </c>
      <c r="E218" s="137">
        <v>250</v>
      </c>
      <c r="F218" s="10">
        <f t="shared" si="11"/>
        <v>471763</v>
      </c>
      <c r="G218" s="11">
        <f t="shared" si="9"/>
        <v>0.9870365449756151</v>
      </c>
    </row>
    <row r="219" spans="1:7" ht="11.25">
      <c r="A219" s="136">
        <f t="shared" si="10"/>
        <v>218</v>
      </c>
      <c r="B219" s="136" t="s">
        <v>3775</v>
      </c>
      <c r="C219" s="136" t="s">
        <v>3776</v>
      </c>
      <c r="D219" s="136" t="s">
        <v>3777</v>
      </c>
      <c r="E219" s="137">
        <v>234</v>
      </c>
      <c r="F219" s="10">
        <f t="shared" si="11"/>
        <v>471997</v>
      </c>
      <c r="G219" s="11">
        <f t="shared" si="9"/>
        <v>0.9875261267179821</v>
      </c>
    </row>
    <row r="220" spans="1:7" ht="11.25">
      <c r="A220" s="136">
        <f t="shared" si="10"/>
        <v>219</v>
      </c>
      <c r="B220" s="136" t="s">
        <v>3778</v>
      </c>
      <c r="C220" s="136" t="s">
        <v>3779</v>
      </c>
      <c r="D220" s="136" t="s">
        <v>3780</v>
      </c>
      <c r="E220" s="137">
        <v>229</v>
      </c>
      <c r="F220" s="10">
        <f t="shared" si="11"/>
        <v>472226</v>
      </c>
      <c r="G220" s="11">
        <f t="shared" si="9"/>
        <v>0.9880052473120079</v>
      </c>
    </row>
    <row r="221" spans="1:7" ht="11.25">
      <c r="A221" s="136">
        <f t="shared" si="10"/>
        <v>220</v>
      </c>
      <c r="B221" s="136" t="s">
        <v>3781</v>
      </c>
      <c r="C221" s="136" t="s">
        <v>3782</v>
      </c>
      <c r="D221" s="136" t="s">
        <v>3783</v>
      </c>
      <c r="E221" s="137">
        <v>229</v>
      </c>
      <c r="F221" s="10">
        <f t="shared" si="11"/>
        <v>472455</v>
      </c>
      <c r="G221" s="11">
        <f t="shared" si="9"/>
        <v>0.9884843679060338</v>
      </c>
    </row>
    <row r="222" spans="1:7" ht="11.25">
      <c r="A222" s="136">
        <f t="shared" si="10"/>
        <v>221</v>
      </c>
      <c r="B222" s="136" t="s">
        <v>3784</v>
      </c>
      <c r="C222" s="136" t="s">
        <v>3785</v>
      </c>
      <c r="D222" s="136" t="s">
        <v>143</v>
      </c>
      <c r="E222" s="137">
        <v>225</v>
      </c>
      <c r="F222" s="10">
        <f t="shared" si="11"/>
        <v>472680</v>
      </c>
      <c r="G222" s="11">
        <f t="shared" si="9"/>
        <v>0.9889551195813867</v>
      </c>
    </row>
    <row r="223" spans="1:7" ht="11.25">
      <c r="A223" s="136">
        <f t="shared" si="10"/>
        <v>222</v>
      </c>
      <c r="B223" s="136" t="s">
        <v>3786</v>
      </c>
      <c r="C223" s="136" t="s">
        <v>3787</v>
      </c>
      <c r="D223" s="136" t="s">
        <v>2512</v>
      </c>
      <c r="E223" s="137">
        <v>220</v>
      </c>
      <c r="F223" s="10">
        <f t="shared" si="11"/>
        <v>472900</v>
      </c>
      <c r="G223" s="11">
        <f t="shared" si="9"/>
        <v>0.9894154101083984</v>
      </c>
    </row>
    <row r="224" spans="1:7" ht="11.25">
      <c r="A224" s="136">
        <f t="shared" si="10"/>
        <v>223</v>
      </c>
      <c r="B224" s="136" t="s">
        <v>3788</v>
      </c>
      <c r="C224" s="136" t="s">
        <v>3789</v>
      </c>
      <c r="D224" s="136" t="s">
        <v>3790</v>
      </c>
      <c r="E224" s="137">
        <v>216</v>
      </c>
      <c r="F224" s="10">
        <f t="shared" si="11"/>
        <v>473116</v>
      </c>
      <c r="G224" s="11">
        <f t="shared" si="9"/>
        <v>0.9898673317167372</v>
      </c>
    </row>
    <row r="225" spans="1:7" ht="11.25">
      <c r="A225" s="136">
        <f t="shared" si="10"/>
        <v>224</v>
      </c>
      <c r="B225" s="136" t="s">
        <v>3791</v>
      </c>
      <c r="C225" s="136" t="s">
        <v>3792</v>
      </c>
      <c r="D225" s="136" t="s">
        <v>5072</v>
      </c>
      <c r="E225" s="137">
        <v>207</v>
      </c>
      <c r="F225" s="10">
        <f t="shared" si="11"/>
        <v>473323</v>
      </c>
      <c r="G225" s="11">
        <f t="shared" si="9"/>
        <v>0.9903004232580619</v>
      </c>
    </row>
    <row r="226" spans="1:7" ht="11.25">
      <c r="A226" s="136">
        <f t="shared" si="10"/>
        <v>225</v>
      </c>
      <c r="B226" s="136" t="s">
        <v>3793</v>
      </c>
      <c r="C226" s="136" t="s">
        <v>3794</v>
      </c>
      <c r="D226" s="136" t="s">
        <v>3795</v>
      </c>
      <c r="E226" s="137">
        <v>204</v>
      </c>
      <c r="F226" s="10">
        <f t="shared" si="11"/>
        <v>473527</v>
      </c>
      <c r="G226" s="11">
        <f t="shared" si="9"/>
        <v>0.9907272381103819</v>
      </c>
    </row>
    <row r="227" spans="1:7" ht="11.25">
      <c r="A227" s="136">
        <f t="shared" si="10"/>
        <v>226</v>
      </c>
      <c r="B227" s="136" t="s">
        <v>3796</v>
      </c>
      <c r="C227" s="136" t="s">
        <v>3797</v>
      </c>
      <c r="D227" s="136" t="s">
        <v>3798</v>
      </c>
      <c r="E227" s="137">
        <v>190</v>
      </c>
      <c r="F227" s="10">
        <f t="shared" si="11"/>
        <v>473717</v>
      </c>
      <c r="G227" s="11">
        <f t="shared" si="9"/>
        <v>0.9911247617473465</v>
      </c>
    </row>
    <row r="228" spans="1:7" ht="11.25">
      <c r="A228" s="136">
        <f t="shared" si="10"/>
        <v>227</v>
      </c>
      <c r="B228" s="136" t="s">
        <v>3799</v>
      </c>
      <c r="C228" s="136" t="s">
        <v>3800</v>
      </c>
      <c r="D228" s="136" t="s">
        <v>3801</v>
      </c>
      <c r="E228" s="137">
        <v>190</v>
      </c>
      <c r="F228" s="10">
        <f t="shared" si="11"/>
        <v>473907</v>
      </c>
      <c r="G228" s="11">
        <f t="shared" si="9"/>
        <v>0.9915222853843112</v>
      </c>
    </row>
    <row r="229" spans="1:7" ht="11.25">
      <c r="A229" s="136">
        <f t="shared" si="10"/>
        <v>228</v>
      </c>
      <c r="B229" s="136" t="s">
        <v>3802</v>
      </c>
      <c r="C229" s="136" t="s">
        <v>3803</v>
      </c>
      <c r="D229" s="136" t="s">
        <v>3804</v>
      </c>
      <c r="E229" s="137">
        <v>190</v>
      </c>
      <c r="F229" s="10">
        <f t="shared" si="11"/>
        <v>474097</v>
      </c>
      <c r="G229" s="11">
        <f t="shared" si="9"/>
        <v>0.9919198090212759</v>
      </c>
    </row>
    <row r="230" spans="1:7" ht="11.25">
      <c r="A230" s="136">
        <f t="shared" si="10"/>
        <v>229</v>
      </c>
      <c r="B230" s="136" t="s">
        <v>3805</v>
      </c>
      <c r="C230" s="136" t="s">
        <v>3806</v>
      </c>
      <c r="D230" s="136" t="s">
        <v>3807</v>
      </c>
      <c r="E230" s="137">
        <v>180</v>
      </c>
      <c r="F230" s="10">
        <f t="shared" si="11"/>
        <v>474277</v>
      </c>
      <c r="G230" s="11">
        <f t="shared" si="9"/>
        <v>0.9922964103615582</v>
      </c>
    </row>
    <row r="231" spans="1:7" ht="11.25">
      <c r="A231" s="136">
        <f t="shared" si="10"/>
        <v>230</v>
      </c>
      <c r="B231" s="136" t="s">
        <v>3808</v>
      </c>
      <c r="C231" s="136" t="s">
        <v>3809</v>
      </c>
      <c r="D231" s="136" t="s">
        <v>3810</v>
      </c>
      <c r="E231" s="137">
        <v>180</v>
      </c>
      <c r="F231" s="10">
        <f t="shared" si="11"/>
        <v>474457</v>
      </c>
      <c r="G231" s="11">
        <f t="shared" si="9"/>
        <v>0.9926730117018405</v>
      </c>
    </row>
    <row r="232" spans="1:7" ht="11.25">
      <c r="A232" s="136">
        <f t="shared" si="10"/>
        <v>231</v>
      </c>
      <c r="B232" s="136" t="s">
        <v>3811</v>
      </c>
      <c r="C232" s="136" t="s">
        <v>3812</v>
      </c>
      <c r="D232" s="136" t="s">
        <v>351</v>
      </c>
      <c r="E232" s="137">
        <v>178</v>
      </c>
      <c r="F232" s="10">
        <f t="shared" si="11"/>
        <v>474635</v>
      </c>
      <c r="G232" s="11">
        <f t="shared" si="9"/>
        <v>0.9930454285827864</v>
      </c>
    </row>
    <row r="233" spans="1:7" ht="11.25">
      <c r="A233" s="136">
        <f t="shared" si="10"/>
        <v>232</v>
      </c>
      <c r="B233" s="136" t="s">
        <v>3813</v>
      </c>
      <c r="C233" s="136" t="s">
        <v>3814</v>
      </c>
      <c r="D233" s="136" t="s">
        <v>5057</v>
      </c>
      <c r="E233" s="137">
        <v>176</v>
      </c>
      <c r="F233" s="10">
        <f t="shared" si="11"/>
        <v>474811</v>
      </c>
      <c r="G233" s="11">
        <f t="shared" si="9"/>
        <v>0.9934136610043958</v>
      </c>
    </row>
    <row r="234" spans="1:7" ht="11.25">
      <c r="A234" s="136">
        <f t="shared" si="10"/>
        <v>233</v>
      </c>
      <c r="B234" s="136" t="s">
        <v>3815</v>
      </c>
      <c r="C234" s="136" t="s">
        <v>3816</v>
      </c>
      <c r="D234" s="136" t="s">
        <v>1652</v>
      </c>
      <c r="E234" s="137">
        <v>170</v>
      </c>
      <c r="F234" s="10">
        <f t="shared" si="11"/>
        <v>474981</v>
      </c>
      <c r="G234" s="11">
        <f t="shared" si="9"/>
        <v>0.9937693400479958</v>
      </c>
    </row>
    <row r="235" spans="1:7" ht="11.25">
      <c r="A235" s="136">
        <f t="shared" si="10"/>
        <v>234</v>
      </c>
      <c r="B235" s="136" t="s">
        <v>3817</v>
      </c>
      <c r="C235" s="136" t="s">
        <v>3818</v>
      </c>
      <c r="D235" s="136" t="s">
        <v>1779</v>
      </c>
      <c r="E235" s="137">
        <v>170</v>
      </c>
      <c r="F235" s="10">
        <f t="shared" si="11"/>
        <v>475151</v>
      </c>
      <c r="G235" s="11">
        <f t="shared" si="9"/>
        <v>0.9941250190915957</v>
      </c>
    </row>
    <row r="236" spans="1:7" ht="11.25">
      <c r="A236" s="136">
        <f t="shared" si="10"/>
        <v>235</v>
      </c>
      <c r="B236" s="136" t="s">
        <v>3819</v>
      </c>
      <c r="C236" s="136" t="s">
        <v>3820</v>
      </c>
      <c r="D236" s="136" t="s">
        <v>3821</v>
      </c>
      <c r="E236" s="137">
        <v>164</v>
      </c>
      <c r="F236" s="10">
        <f t="shared" si="11"/>
        <v>475315</v>
      </c>
      <c r="G236" s="11">
        <f t="shared" si="9"/>
        <v>0.9944681447571863</v>
      </c>
    </row>
    <row r="237" spans="1:7" ht="11.25">
      <c r="A237" s="136">
        <f t="shared" si="10"/>
        <v>236</v>
      </c>
      <c r="B237" s="136" t="s">
        <v>3822</v>
      </c>
      <c r="C237" s="136" t="s">
        <v>3823</v>
      </c>
      <c r="D237" s="136" t="s">
        <v>3824</v>
      </c>
      <c r="E237" s="137">
        <v>160</v>
      </c>
      <c r="F237" s="10">
        <f t="shared" si="11"/>
        <v>475475</v>
      </c>
      <c r="G237" s="11">
        <f t="shared" si="9"/>
        <v>0.9948029015041039</v>
      </c>
    </row>
    <row r="238" spans="1:7" ht="11.25">
      <c r="A238" s="136">
        <f t="shared" si="10"/>
        <v>237</v>
      </c>
      <c r="B238" s="136" t="s">
        <v>3825</v>
      </c>
      <c r="C238" s="136" t="s">
        <v>3826</v>
      </c>
      <c r="D238" s="136" t="s">
        <v>3827</v>
      </c>
      <c r="E238" s="137">
        <v>141</v>
      </c>
      <c r="F238" s="10">
        <f t="shared" si="11"/>
        <v>475616</v>
      </c>
      <c r="G238" s="11">
        <f t="shared" si="9"/>
        <v>0.995097905887325</v>
      </c>
    </row>
    <row r="239" spans="1:7" ht="11.25">
      <c r="A239" s="136">
        <f t="shared" si="10"/>
        <v>238</v>
      </c>
      <c r="B239" s="136" t="s">
        <v>3828</v>
      </c>
      <c r="C239" s="136" t="s">
        <v>3829</v>
      </c>
      <c r="D239" s="136" t="s">
        <v>1160</v>
      </c>
      <c r="E239" s="137">
        <v>130</v>
      </c>
      <c r="F239" s="10">
        <f t="shared" si="11"/>
        <v>475746</v>
      </c>
      <c r="G239" s="11">
        <f t="shared" si="9"/>
        <v>0.9953698957441957</v>
      </c>
    </row>
    <row r="240" spans="1:7" ht="11.25">
      <c r="A240" s="136">
        <f t="shared" si="10"/>
        <v>239</v>
      </c>
      <c r="B240" s="136" t="s">
        <v>3830</v>
      </c>
      <c r="C240" s="136" t="s">
        <v>3831</v>
      </c>
      <c r="D240" s="136" t="s">
        <v>549</v>
      </c>
      <c r="E240" s="137">
        <v>129</v>
      </c>
      <c r="F240" s="10">
        <f t="shared" si="11"/>
        <v>475875</v>
      </c>
      <c r="G240" s="11">
        <f t="shared" si="9"/>
        <v>0.995639793371398</v>
      </c>
    </row>
    <row r="241" spans="1:7" ht="11.25">
      <c r="A241" s="136">
        <f t="shared" si="10"/>
        <v>240</v>
      </c>
      <c r="B241" s="136" t="s">
        <v>3832</v>
      </c>
      <c r="C241" s="136" t="s">
        <v>3833</v>
      </c>
      <c r="D241" s="136" t="s">
        <v>1584</v>
      </c>
      <c r="E241" s="137">
        <v>120</v>
      </c>
      <c r="F241" s="10">
        <f t="shared" si="11"/>
        <v>475995</v>
      </c>
      <c r="G241" s="11">
        <f t="shared" si="9"/>
        <v>0.9958908609315862</v>
      </c>
    </row>
    <row r="242" spans="1:7" ht="11.25">
      <c r="A242" s="136">
        <f t="shared" si="10"/>
        <v>241</v>
      </c>
      <c r="B242" s="136" t="s">
        <v>3834</v>
      </c>
      <c r="C242" s="136" t="s">
        <v>3835</v>
      </c>
      <c r="D242" s="136" t="s">
        <v>3836</v>
      </c>
      <c r="E242" s="137">
        <v>117</v>
      </c>
      <c r="F242" s="10">
        <f t="shared" si="11"/>
        <v>476112</v>
      </c>
      <c r="G242" s="11">
        <f t="shared" si="9"/>
        <v>0.9961356518027696</v>
      </c>
    </row>
    <row r="243" spans="1:7" ht="11.25">
      <c r="A243" s="136">
        <f t="shared" si="10"/>
        <v>242</v>
      </c>
      <c r="B243" s="136" t="s">
        <v>3837</v>
      </c>
      <c r="C243" s="136" t="s">
        <v>3838</v>
      </c>
      <c r="D243" s="136" t="s">
        <v>3839</v>
      </c>
      <c r="E243" s="137">
        <v>113</v>
      </c>
      <c r="F243" s="10">
        <f t="shared" si="11"/>
        <v>476225</v>
      </c>
      <c r="G243" s="11">
        <f t="shared" si="9"/>
        <v>0.9963720737552803</v>
      </c>
    </row>
    <row r="244" spans="1:7" ht="11.25">
      <c r="A244" s="136">
        <f t="shared" si="10"/>
        <v>243</v>
      </c>
      <c r="B244" s="136" t="s">
        <v>3840</v>
      </c>
      <c r="C244" s="136" t="s">
        <v>3841</v>
      </c>
      <c r="D244" s="136" t="s">
        <v>3842</v>
      </c>
      <c r="E244" s="137">
        <v>110</v>
      </c>
      <c r="F244" s="10">
        <f t="shared" si="11"/>
        <v>476335</v>
      </c>
      <c r="G244" s="11">
        <f t="shared" si="9"/>
        <v>0.9966022190187861</v>
      </c>
    </row>
    <row r="245" spans="1:7" ht="11.25">
      <c r="A245" s="136">
        <f t="shared" si="10"/>
        <v>244</v>
      </c>
      <c r="B245" s="136" t="s">
        <v>3843</v>
      </c>
      <c r="C245" s="136" t="s">
        <v>3844</v>
      </c>
      <c r="D245" s="136" t="s">
        <v>1934</v>
      </c>
      <c r="E245" s="137">
        <v>100</v>
      </c>
      <c r="F245" s="10">
        <f t="shared" si="11"/>
        <v>476435</v>
      </c>
      <c r="G245" s="11">
        <f t="shared" si="9"/>
        <v>0.9968114419856097</v>
      </c>
    </row>
    <row r="246" spans="1:7" ht="11.25">
      <c r="A246" s="136">
        <f t="shared" si="10"/>
        <v>245</v>
      </c>
      <c r="B246" s="136" t="s">
        <v>3845</v>
      </c>
      <c r="C246" s="136" t="s">
        <v>3846</v>
      </c>
      <c r="D246" s="136" t="s">
        <v>4065</v>
      </c>
      <c r="E246" s="137">
        <v>90</v>
      </c>
      <c r="F246" s="10">
        <f t="shared" si="11"/>
        <v>476525</v>
      </c>
      <c r="G246" s="11">
        <f t="shared" si="9"/>
        <v>0.9969997426557508</v>
      </c>
    </row>
    <row r="247" spans="1:7" ht="11.25">
      <c r="A247" s="136">
        <f t="shared" si="10"/>
        <v>246</v>
      </c>
      <c r="B247" s="136" t="s">
        <v>3847</v>
      </c>
      <c r="C247" s="136" t="s">
        <v>3848</v>
      </c>
      <c r="D247" s="136" t="s">
        <v>5066</v>
      </c>
      <c r="E247" s="137">
        <v>87</v>
      </c>
      <c r="F247" s="10">
        <f t="shared" si="11"/>
        <v>476612</v>
      </c>
      <c r="G247" s="11">
        <f t="shared" si="9"/>
        <v>0.9971817666368873</v>
      </c>
    </row>
    <row r="248" spans="1:7" ht="11.25">
      <c r="A248" s="136">
        <f t="shared" si="10"/>
        <v>247</v>
      </c>
      <c r="B248" s="136" t="s">
        <v>3849</v>
      </c>
      <c r="C248" s="136" t="s">
        <v>3850</v>
      </c>
      <c r="D248" s="136" t="s">
        <v>2563</v>
      </c>
      <c r="E248" s="137">
        <v>84</v>
      </c>
      <c r="F248" s="10">
        <f t="shared" si="11"/>
        <v>476696</v>
      </c>
      <c r="G248" s="11">
        <f t="shared" si="9"/>
        <v>0.9973575139290191</v>
      </c>
    </row>
    <row r="249" spans="1:7" ht="11.25">
      <c r="A249" s="136">
        <f t="shared" si="10"/>
        <v>248</v>
      </c>
      <c r="B249" s="136" t="s">
        <v>3851</v>
      </c>
      <c r="C249" s="136" t="s">
        <v>3852</v>
      </c>
      <c r="D249" s="136" t="s">
        <v>3853</v>
      </c>
      <c r="E249" s="137">
        <v>82</v>
      </c>
      <c r="F249" s="10">
        <f t="shared" si="11"/>
        <v>476778</v>
      </c>
      <c r="G249" s="11">
        <f t="shared" si="9"/>
        <v>0.9975290767618143</v>
      </c>
    </row>
    <row r="250" spans="1:7" ht="11.25">
      <c r="A250" s="136">
        <f t="shared" si="10"/>
        <v>249</v>
      </c>
      <c r="B250" s="136" t="s">
        <v>3854</v>
      </c>
      <c r="C250" s="136" t="s">
        <v>3855</v>
      </c>
      <c r="D250" s="136" t="s">
        <v>4804</v>
      </c>
      <c r="E250" s="137">
        <v>81</v>
      </c>
      <c r="F250" s="10">
        <f t="shared" si="11"/>
        <v>476859</v>
      </c>
      <c r="G250" s="11">
        <f t="shared" si="9"/>
        <v>0.9976985473649413</v>
      </c>
    </row>
    <row r="251" spans="1:7" ht="11.25">
      <c r="A251" s="136">
        <f t="shared" si="10"/>
        <v>250</v>
      </c>
      <c r="B251" s="136" t="s">
        <v>3856</v>
      </c>
      <c r="C251" s="136" t="s">
        <v>3857</v>
      </c>
      <c r="D251" s="136" t="s">
        <v>1172</v>
      </c>
      <c r="E251" s="137">
        <v>81</v>
      </c>
      <c r="F251" s="10">
        <f t="shared" si="11"/>
        <v>476940</v>
      </c>
      <c r="G251" s="11">
        <f t="shared" si="9"/>
        <v>0.9978680179680683</v>
      </c>
    </row>
    <row r="252" spans="1:7" ht="11.25">
      <c r="A252" s="136">
        <f t="shared" si="10"/>
        <v>251</v>
      </c>
      <c r="B252" s="136" t="s">
        <v>3858</v>
      </c>
      <c r="C252" s="136" t="s">
        <v>3859</v>
      </c>
      <c r="D252" s="136" t="s">
        <v>2646</v>
      </c>
      <c r="E252" s="137">
        <v>80</v>
      </c>
      <c r="F252" s="10">
        <f t="shared" si="11"/>
        <v>477020</v>
      </c>
      <c r="G252" s="11">
        <f t="shared" si="9"/>
        <v>0.9980353963415272</v>
      </c>
    </row>
    <row r="253" spans="1:7" ht="11.25">
      <c r="A253" s="136">
        <f t="shared" si="10"/>
        <v>252</v>
      </c>
      <c r="B253" s="136" t="s">
        <v>3860</v>
      </c>
      <c r="C253" s="136" t="s">
        <v>3861</v>
      </c>
      <c r="D253" s="136" t="s">
        <v>3862</v>
      </c>
      <c r="E253" s="137">
        <v>80</v>
      </c>
      <c r="F253" s="10">
        <f t="shared" si="11"/>
        <v>477100</v>
      </c>
      <c r="G253" s="11">
        <f t="shared" si="9"/>
        <v>0.998202774714986</v>
      </c>
    </row>
    <row r="254" spans="1:7" ht="11.25">
      <c r="A254" s="136">
        <f t="shared" si="10"/>
        <v>253</v>
      </c>
      <c r="B254" s="136" t="s">
        <v>3863</v>
      </c>
      <c r="C254" s="136" t="s">
        <v>3864</v>
      </c>
      <c r="D254" s="136" t="s">
        <v>3865</v>
      </c>
      <c r="E254" s="137">
        <v>80</v>
      </c>
      <c r="F254" s="10">
        <f t="shared" si="11"/>
        <v>477180</v>
      </c>
      <c r="G254" s="11">
        <f t="shared" si="9"/>
        <v>0.9983701530884448</v>
      </c>
    </row>
    <row r="255" spans="1:7" ht="11.25">
      <c r="A255" s="136">
        <f t="shared" si="10"/>
        <v>254</v>
      </c>
      <c r="B255" s="136" t="s">
        <v>3866</v>
      </c>
      <c r="C255" s="136" t="s">
        <v>3867</v>
      </c>
      <c r="D255" s="136" t="s">
        <v>3133</v>
      </c>
      <c r="E255" s="137">
        <v>76</v>
      </c>
      <c r="F255" s="10">
        <f t="shared" si="11"/>
        <v>477256</v>
      </c>
      <c r="G255" s="11">
        <f t="shared" si="9"/>
        <v>0.9985291625432307</v>
      </c>
    </row>
    <row r="256" spans="1:7" ht="11.25">
      <c r="A256" s="136">
        <f t="shared" si="10"/>
        <v>255</v>
      </c>
      <c r="B256" s="136" t="s">
        <v>3868</v>
      </c>
      <c r="C256" s="136" t="s">
        <v>3869</v>
      </c>
      <c r="D256" s="136" t="s">
        <v>3870</v>
      </c>
      <c r="E256" s="137">
        <v>74</v>
      </c>
      <c r="F256" s="10">
        <f t="shared" si="11"/>
        <v>477330</v>
      </c>
      <c r="G256" s="11">
        <f t="shared" si="9"/>
        <v>0.9986839875386802</v>
      </c>
    </row>
    <row r="257" spans="1:7" ht="11.25">
      <c r="A257" s="136">
        <f t="shared" si="10"/>
        <v>256</v>
      </c>
      <c r="B257" s="136" t="s">
        <v>3871</v>
      </c>
      <c r="C257" s="136" t="s">
        <v>3872</v>
      </c>
      <c r="D257" s="136" t="s">
        <v>3873</v>
      </c>
      <c r="E257" s="137">
        <v>73</v>
      </c>
      <c r="F257" s="10">
        <f t="shared" si="11"/>
        <v>477403</v>
      </c>
      <c r="G257" s="11">
        <f t="shared" si="9"/>
        <v>0.9988367203044612</v>
      </c>
    </row>
    <row r="258" spans="1:7" ht="11.25">
      <c r="A258" s="136">
        <f t="shared" si="10"/>
        <v>257</v>
      </c>
      <c r="B258" s="136" t="s">
        <v>3874</v>
      </c>
      <c r="C258" s="136" t="s">
        <v>3875</v>
      </c>
      <c r="D258" s="136" t="s">
        <v>1163</v>
      </c>
      <c r="E258" s="137">
        <v>70</v>
      </c>
      <c r="F258" s="10">
        <f t="shared" si="11"/>
        <v>477473</v>
      </c>
      <c r="G258" s="11">
        <f t="shared" si="9"/>
        <v>0.9989831763812377</v>
      </c>
    </row>
    <row r="259" spans="1:7" ht="11.25">
      <c r="A259" s="136">
        <f t="shared" si="10"/>
        <v>258</v>
      </c>
      <c r="B259" s="136" t="s">
        <v>3876</v>
      </c>
      <c r="C259" s="136" t="s">
        <v>3877</v>
      </c>
      <c r="D259" s="136" t="s">
        <v>3878</v>
      </c>
      <c r="E259" s="137">
        <v>70</v>
      </c>
      <c r="F259" s="10">
        <f t="shared" si="11"/>
        <v>477543</v>
      </c>
      <c r="G259" s="11">
        <f aca="true" t="shared" si="12" ref="G259:G275">F259/F$275</f>
        <v>0.9991296324580142</v>
      </c>
    </row>
    <row r="260" spans="1:7" ht="11.25">
      <c r="A260" s="136">
        <f aca="true" t="shared" si="13" ref="A260:A275">A259+1</f>
        <v>259</v>
      </c>
      <c r="B260" s="136" t="s">
        <v>3879</v>
      </c>
      <c r="C260" s="136" t="s">
        <v>3880</v>
      </c>
      <c r="D260" s="136" t="s">
        <v>1193</v>
      </c>
      <c r="E260" s="137">
        <v>70</v>
      </c>
      <c r="F260" s="10">
        <f aca="true" t="shared" si="14" ref="F260:F275">E260+F259</f>
        <v>477613</v>
      </c>
      <c r="G260" s="11">
        <f t="shared" si="12"/>
        <v>0.9992760885347907</v>
      </c>
    </row>
    <row r="261" spans="1:7" ht="11.25">
      <c r="A261" s="136">
        <f t="shared" si="13"/>
        <v>260</v>
      </c>
      <c r="B261" s="136" t="s">
        <v>3881</v>
      </c>
      <c r="C261" s="136" t="s">
        <v>3882</v>
      </c>
      <c r="D261" s="136" t="s">
        <v>3883</v>
      </c>
      <c r="E261" s="137">
        <v>61</v>
      </c>
      <c r="F261" s="10">
        <f t="shared" si="14"/>
        <v>477674</v>
      </c>
      <c r="G261" s="11">
        <f t="shared" si="12"/>
        <v>0.999403714544553</v>
      </c>
    </row>
    <row r="262" spans="1:7" ht="11.25">
      <c r="A262" s="136">
        <f t="shared" si="13"/>
        <v>261</v>
      </c>
      <c r="B262" s="136" t="s">
        <v>3884</v>
      </c>
      <c r="C262" s="136" t="s">
        <v>3885</v>
      </c>
      <c r="D262" s="136" t="s">
        <v>3886</v>
      </c>
      <c r="E262" s="137">
        <v>56</v>
      </c>
      <c r="F262" s="10">
        <f t="shared" si="14"/>
        <v>477730</v>
      </c>
      <c r="G262" s="11">
        <f t="shared" si="12"/>
        <v>0.9995208794059741</v>
      </c>
    </row>
    <row r="263" spans="1:7" ht="11.25">
      <c r="A263" s="136">
        <f t="shared" si="13"/>
        <v>262</v>
      </c>
      <c r="B263" s="136" t="s">
        <v>3887</v>
      </c>
      <c r="C263" s="136" t="s">
        <v>3888</v>
      </c>
      <c r="D263" s="136" t="s">
        <v>1952</v>
      </c>
      <c r="E263" s="137">
        <v>48</v>
      </c>
      <c r="F263" s="10">
        <f t="shared" si="14"/>
        <v>477778</v>
      </c>
      <c r="G263" s="11">
        <f t="shared" si="12"/>
        <v>0.9996213064300494</v>
      </c>
    </row>
    <row r="264" spans="1:7" ht="11.25">
      <c r="A264" s="136">
        <f t="shared" si="13"/>
        <v>263</v>
      </c>
      <c r="B264" s="136" t="s">
        <v>3889</v>
      </c>
      <c r="C264" s="136" t="s">
        <v>3890</v>
      </c>
      <c r="D264" s="136" t="s">
        <v>3891</v>
      </c>
      <c r="E264" s="137">
        <v>30</v>
      </c>
      <c r="F264" s="10">
        <f t="shared" si="14"/>
        <v>477808</v>
      </c>
      <c r="G264" s="11">
        <f t="shared" si="12"/>
        <v>0.9996840733200965</v>
      </c>
    </row>
    <row r="265" spans="1:7" ht="11.25">
      <c r="A265" s="136">
        <f t="shared" si="13"/>
        <v>264</v>
      </c>
      <c r="B265" s="136" t="s">
        <v>3892</v>
      </c>
      <c r="C265" s="136" t="s">
        <v>3893</v>
      </c>
      <c r="D265" s="136" t="s">
        <v>2623</v>
      </c>
      <c r="E265" s="137">
        <v>30</v>
      </c>
      <c r="F265" s="10">
        <f t="shared" si="14"/>
        <v>477838</v>
      </c>
      <c r="G265" s="11">
        <f t="shared" si="12"/>
        <v>0.9997468402101436</v>
      </c>
    </row>
    <row r="266" spans="1:7" ht="11.25">
      <c r="A266" s="136">
        <f t="shared" si="13"/>
        <v>265</v>
      </c>
      <c r="B266" s="136" t="s">
        <v>3894</v>
      </c>
      <c r="C266" s="136" t="s">
        <v>3895</v>
      </c>
      <c r="D266" s="136" t="s">
        <v>3896</v>
      </c>
      <c r="E266" s="137">
        <v>28</v>
      </c>
      <c r="F266" s="10">
        <f t="shared" si="14"/>
        <v>477866</v>
      </c>
      <c r="G266" s="11">
        <f t="shared" si="12"/>
        <v>0.9998054226408541</v>
      </c>
    </row>
    <row r="267" spans="1:7" ht="11.25">
      <c r="A267" s="136">
        <f t="shared" si="13"/>
        <v>266</v>
      </c>
      <c r="B267" s="136" t="s">
        <v>3897</v>
      </c>
      <c r="C267" s="136" t="s">
        <v>3898</v>
      </c>
      <c r="D267" s="136" t="s">
        <v>2590</v>
      </c>
      <c r="E267" s="137">
        <v>24</v>
      </c>
      <c r="F267" s="10">
        <f t="shared" si="14"/>
        <v>477890</v>
      </c>
      <c r="G267" s="11">
        <f t="shared" si="12"/>
        <v>0.9998556361528917</v>
      </c>
    </row>
    <row r="268" spans="1:7" ht="11.25">
      <c r="A268" s="136">
        <f t="shared" si="13"/>
        <v>267</v>
      </c>
      <c r="B268" s="136" t="s">
        <v>3899</v>
      </c>
      <c r="C268" s="136" t="s">
        <v>3900</v>
      </c>
      <c r="D268" s="136" t="s">
        <v>4465</v>
      </c>
      <c r="E268" s="137">
        <v>20</v>
      </c>
      <c r="F268" s="10">
        <f t="shared" si="14"/>
        <v>477910</v>
      </c>
      <c r="G268" s="11">
        <f t="shared" si="12"/>
        <v>0.9998974807462565</v>
      </c>
    </row>
    <row r="269" spans="1:7" ht="11.25">
      <c r="A269" s="136">
        <f t="shared" si="13"/>
        <v>268</v>
      </c>
      <c r="B269" s="136" t="s">
        <v>3901</v>
      </c>
      <c r="C269" s="136" t="s">
        <v>3902</v>
      </c>
      <c r="D269" s="136" t="s">
        <v>3903</v>
      </c>
      <c r="E269" s="137">
        <v>14</v>
      </c>
      <c r="F269" s="10">
        <f t="shared" si="14"/>
        <v>477924</v>
      </c>
      <c r="G269" s="11">
        <f t="shared" si="12"/>
        <v>0.9999267719616117</v>
      </c>
    </row>
    <row r="270" spans="1:7" ht="11.25">
      <c r="A270" s="136">
        <f t="shared" si="13"/>
        <v>269</v>
      </c>
      <c r="B270" s="136" t="s">
        <v>3904</v>
      </c>
      <c r="C270" s="136" t="s">
        <v>3905</v>
      </c>
      <c r="D270" s="136" t="s">
        <v>2581</v>
      </c>
      <c r="E270" s="137">
        <v>11</v>
      </c>
      <c r="F270" s="10">
        <f t="shared" si="14"/>
        <v>477935</v>
      </c>
      <c r="G270" s="11">
        <f t="shared" si="12"/>
        <v>0.9999497864879624</v>
      </c>
    </row>
    <row r="271" spans="1:7" ht="11.25">
      <c r="A271" s="136">
        <f t="shared" si="13"/>
        <v>270</v>
      </c>
      <c r="B271" s="136" t="s">
        <v>3906</v>
      </c>
      <c r="C271" s="136" t="s">
        <v>3907</v>
      </c>
      <c r="D271" s="136" t="s">
        <v>3908</v>
      </c>
      <c r="E271" s="137">
        <v>8</v>
      </c>
      <c r="F271" s="10">
        <f t="shared" si="14"/>
        <v>477943</v>
      </c>
      <c r="G271" s="11">
        <f t="shared" si="12"/>
        <v>0.9999665243253082</v>
      </c>
    </row>
    <row r="272" spans="1:7" ht="11.25">
      <c r="A272" s="136">
        <f t="shared" si="13"/>
        <v>271</v>
      </c>
      <c r="B272" s="136" t="s">
        <v>3909</v>
      </c>
      <c r="C272" s="136" t="s">
        <v>3910</v>
      </c>
      <c r="D272" s="136" t="s">
        <v>2500</v>
      </c>
      <c r="E272" s="137">
        <v>7</v>
      </c>
      <c r="F272" s="10">
        <f t="shared" si="14"/>
        <v>477950</v>
      </c>
      <c r="G272" s="11">
        <f t="shared" si="12"/>
        <v>0.9999811699329859</v>
      </c>
    </row>
    <row r="273" spans="1:7" ht="11.25">
      <c r="A273" s="136">
        <f t="shared" si="13"/>
        <v>272</v>
      </c>
      <c r="B273" s="136" t="s">
        <v>3911</v>
      </c>
      <c r="C273" s="136" t="s">
        <v>3912</v>
      </c>
      <c r="D273" s="136" t="s">
        <v>505</v>
      </c>
      <c r="E273" s="137">
        <v>5</v>
      </c>
      <c r="F273" s="10">
        <f t="shared" si="14"/>
        <v>477955</v>
      </c>
      <c r="G273" s="11">
        <f t="shared" si="12"/>
        <v>0.999991631081327</v>
      </c>
    </row>
    <row r="274" spans="1:7" ht="11.25">
      <c r="A274" s="144">
        <f t="shared" si="13"/>
        <v>273</v>
      </c>
      <c r="B274" s="144" t="s">
        <v>3913</v>
      </c>
      <c r="C274" s="144" t="s">
        <v>3914</v>
      </c>
      <c r="D274" s="144" t="s">
        <v>4092</v>
      </c>
      <c r="E274" s="145">
        <v>2</v>
      </c>
      <c r="F274" s="59">
        <f t="shared" si="14"/>
        <v>477957</v>
      </c>
      <c r="G274" s="60">
        <f t="shared" si="12"/>
        <v>0.9999958155406635</v>
      </c>
    </row>
    <row r="275" spans="1:7" ht="12" thickBot="1">
      <c r="A275" s="142">
        <f t="shared" si="13"/>
        <v>274</v>
      </c>
      <c r="B275" s="142" t="s">
        <v>3915</v>
      </c>
      <c r="C275" s="142" t="s">
        <v>3916</v>
      </c>
      <c r="D275" s="142" t="s">
        <v>4869</v>
      </c>
      <c r="E275" s="143">
        <v>2</v>
      </c>
      <c r="F275" s="13">
        <f t="shared" si="14"/>
        <v>477959</v>
      </c>
      <c r="G275" s="14">
        <f t="shared" si="12"/>
        <v>1</v>
      </c>
    </row>
    <row r="276" spans="1:7" ht="12" thickTop="1">
      <c r="A276" s="61"/>
      <c r="B276" s="61"/>
      <c r="C276" s="61"/>
      <c r="D276" s="61" t="s">
        <v>295</v>
      </c>
      <c r="E276" s="8">
        <f>SUM(E2:E275)</f>
        <v>477959</v>
      </c>
      <c r="F276" s="61"/>
      <c r="G276" s="61"/>
    </row>
  </sheetData>
  <printOptions/>
  <pageMargins left="0.75" right="0.75" top="1" bottom="1" header="0.4921259845" footer="0.4921259845"/>
  <pageSetup orientation="portrait" paperSize="9"/>
  <ignoredErrors>
    <ignoredError sqref="B2:B462" numberStoredAsText="1"/>
  </ignoredError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40"/>
  <dimension ref="A1:K31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187" customWidth="1"/>
    <col min="2" max="2" width="9.7109375" style="187" bestFit="1" customWidth="1"/>
    <col min="3" max="3" width="21.00390625" style="187" bestFit="1" customWidth="1"/>
    <col min="4" max="4" width="35.57421875" style="187" bestFit="1" customWidth="1"/>
    <col min="5" max="5" width="11.421875" style="186" customWidth="1"/>
    <col min="6" max="16384" width="11.421875" style="187" customWidth="1"/>
  </cols>
  <sheetData>
    <row r="1" spans="1:7" s="140" customFormat="1" ht="57" thickBot="1">
      <c r="A1" s="258" t="s">
        <v>296</v>
      </c>
      <c r="B1" s="258" t="s">
        <v>329</v>
      </c>
      <c r="C1" s="258" t="s">
        <v>4647</v>
      </c>
      <c r="D1" s="258" t="s">
        <v>330</v>
      </c>
      <c r="E1" s="259" t="s">
        <v>3339</v>
      </c>
      <c r="F1" s="263" t="s">
        <v>293</v>
      </c>
      <c r="G1" s="15" t="s">
        <v>294</v>
      </c>
    </row>
    <row r="2" spans="1:9" ht="12" thickTop="1">
      <c r="A2" s="556">
        <v>1</v>
      </c>
      <c r="B2" s="556" t="s">
        <v>388</v>
      </c>
      <c r="C2" s="556" t="s">
        <v>617</v>
      </c>
      <c r="D2" s="556" t="s">
        <v>390</v>
      </c>
      <c r="E2" s="557">
        <v>110721</v>
      </c>
      <c r="F2" s="557">
        <f>E2</f>
        <v>110721</v>
      </c>
      <c r="G2" s="555">
        <f>F2/F$307</f>
        <v>0.13121835713066726</v>
      </c>
      <c r="I2" s="5" t="s">
        <v>3376</v>
      </c>
    </row>
    <row r="3" spans="1:9" ht="11.25">
      <c r="A3" s="558">
        <f>A2+1</f>
        <v>2</v>
      </c>
      <c r="B3" s="558" t="s">
        <v>618</v>
      </c>
      <c r="C3" s="558" t="s">
        <v>619</v>
      </c>
      <c r="D3" s="558" t="s">
        <v>620</v>
      </c>
      <c r="E3" s="559">
        <v>23707</v>
      </c>
      <c r="F3" s="559">
        <f>E3+F2</f>
        <v>134428</v>
      </c>
      <c r="G3" s="551">
        <f aca="true" t="shared" si="0" ref="G3:G66">F3/F$307</f>
        <v>0.15931414377002864</v>
      </c>
      <c r="I3" s="5" t="s">
        <v>3376</v>
      </c>
    </row>
    <row r="4" spans="1:7" ht="11.25">
      <c r="A4" s="546">
        <f aca="true" t="shared" si="1" ref="A4:A67">A3+1</f>
        <v>3</v>
      </c>
      <c r="B4" s="546" t="s">
        <v>1615</v>
      </c>
      <c r="C4" s="546" t="s">
        <v>621</v>
      </c>
      <c r="D4" s="546" t="s">
        <v>1617</v>
      </c>
      <c r="E4" s="547">
        <v>20860</v>
      </c>
      <c r="F4" s="547">
        <f aca="true" t="shared" si="2" ref="F4:F67">E4+F3</f>
        <v>155288</v>
      </c>
      <c r="G4" s="543">
        <f t="shared" si="0"/>
        <v>0.1840358761400914</v>
      </c>
    </row>
    <row r="5" spans="1:7" ht="11.25">
      <c r="A5" s="546">
        <f t="shared" si="1"/>
        <v>4</v>
      </c>
      <c r="B5" s="546" t="s">
        <v>1433</v>
      </c>
      <c r="C5" s="546" t="s">
        <v>622</v>
      </c>
      <c r="D5" s="546" t="s">
        <v>1435</v>
      </c>
      <c r="E5" s="547">
        <v>19572</v>
      </c>
      <c r="F5" s="547">
        <f t="shared" si="2"/>
        <v>174860</v>
      </c>
      <c r="G5" s="543">
        <f t="shared" si="0"/>
        <v>0.20723116597455296</v>
      </c>
    </row>
    <row r="6" spans="1:7" ht="11.25">
      <c r="A6" s="546">
        <f t="shared" si="1"/>
        <v>5</v>
      </c>
      <c r="B6" s="546" t="s">
        <v>331</v>
      </c>
      <c r="C6" s="546" t="s">
        <v>623</v>
      </c>
      <c r="D6" s="546" t="s">
        <v>333</v>
      </c>
      <c r="E6" s="547">
        <v>19105</v>
      </c>
      <c r="F6" s="547">
        <f t="shared" si="2"/>
        <v>193965</v>
      </c>
      <c r="G6" s="543">
        <f t="shared" si="0"/>
        <v>0.22987300187723989</v>
      </c>
    </row>
    <row r="7" spans="1:7" ht="11.25">
      <c r="A7" s="546">
        <f t="shared" si="1"/>
        <v>6</v>
      </c>
      <c r="B7" s="546" t="s">
        <v>2000</v>
      </c>
      <c r="C7" s="546" t="s">
        <v>624</v>
      </c>
      <c r="D7" s="546" t="s">
        <v>2002</v>
      </c>
      <c r="E7" s="547">
        <v>17881</v>
      </c>
      <c r="F7" s="547">
        <f t="shared" si="2"/>
        <v>211846</v>
      </c>
      <c r="G7" s="543">
        <f t="shared" si="0"/>
        <v>0.25106424332062877</v>
      </c>
    </row>
    <row r="8" spans="1:7" ht="11.25">
      <c r="A8" s="546">
        <f t="shared" si="1"/>
        <v>7</v>
      </c>
      <c r="B8" s="546" t="s">
        <v>382</v>
      </c>
      <c r="C8" s="546" t="s">
        <v>625</v>
      </c>
      <c r="D8" s="546" t="s">
        <v>384</v>
      </c>
      <c r="E8" s="547">
        <v>15410</v>
      </c>
      <c r="F8" s="547">
        <f t="shared" si="2"/>
        <v>227256</v>
      </c>
      <c r="G8" s="543">
        <f t="shared" si="0"/>
        <v>0.26932703794300017</v>
      </c>
    </row>
    <row r="9" spans="1:9" ht="11.25">
      <c r="A9" s="546">
        <f t="shared" si="1"/>
        <v>8</v>
      </c>
      <c r="B9" s="546" t="s">
        <v>1947</v>
      </c>
      <c r="C9" s="546" t="s">
        <v>2929</v>
      </c>
      <c r="D9" s="546" t="s">
        <v>1949</v>
      </c>
      <c r="E9" s="547">
        <v>14611</v>
      </c>
      <c r="F9" s="547">
        <f t="shared" si="2"/>
        <v>241867</v>
      </c>
      <c r="G9" s="543">
        <f t="shared" si="0"/>
        <v>0.28664291673777426</v>
      </c>
      <c r="I9" s="186"/>
    </row>
    <row r="10" spans="1:7" ht="11.25">
      <c r="A10" s="546">
        <f t="shared" si="1"/>
        <v>9</v>
      </c>
      <c r="B10" s="546" t="s">
        <v>1906</v>
      </c>
      <c r="C10" s="546" t="s">
        <v>626</v>
      </c>
      <c r="D10" s="546" t="s">
        <v>1581</v>
      </c>
      <c r="E10" s="547">
        <v>12753</v>
      </c>
      <c r="F10" s="547">
        <f t="shared" si="2"/>
        <v>254620</v>
      </c>
      <c r="G10" s="543">
        <f t="shared" si="0"/>
        <v>0.30175683106737206</v>
      </c>
    </row>
    <row r="11" spans="1:7" ht="11.25">
      <c r="A11" s="546">
        <f t="shared" si="1"/>
        <v>10</v>
      </c>
      <c r="B11" s="546" t="s">
        <v>1911</v>
      </c>
      <c r="C11" s="546" t="s">
        <v>627</v>
      </c>
      <c r="D11" s="546" t="s">
        <v>1913</v>
      </c>
      <c r="E11" s="547">
        <v>12113</v>
      </c>
      <c r="F11" s="547">
        <f t="shared" si="2"/>
        <v>266733</v>
      </c>
      <c r="G11" s="543">
        <f t="shared" si="0"/>
        <v>0.3161122646339382</v>
      </c>
    </row>
    <row r="12" spans="1:11" ht="11.25">
      <c r="A12" s="546">
        <f t="shared" si="1"/>
        <v>11</v>
      </c>
      <c r="B12" s="546" t="s">
        <v>358</v>
      </c>
      <c r="C12" s="546" t="s">
        <v>628</v>
      </c>
      <c r="D12" s="546" t="s">
        <v>360</v>
      </c>
      <c r="E12" s="547">
        <v>11999</v>
      </c>
      <c r="F12" s="547">
        <f t="shared" si="2"/>
        <v>278732</v>
      </c>
      <c r="G12" s="543">
        <f t="shared" si="0"/>
        <v>0.3303325938145894</v>
      </c>
      <c r="K12" s="186"/>
    </row>
    <row r="13" spans="1:7" ht="11.25">
      <c r="A13" s="546">
        <f t="shared" si="1"/>
        <v>12</v>
      </c>
      <c r="B13" s="546" t="s">
        <v>1733</v>
      </c>
      <c r="C13" s="546" t="s">
        <v>629</v>
      </c>
      <c r="D13" s="546" t="s">
        <v>1735</v>
      </c>
      <c r="E13" s="547">
        <v>10564</v>
      </c>
      <c r="F13" s="547">
        <f t="shared" si="2"/>
        <v>289296</v>
      </c>
      <c r="G13" s="543">
        <f t="shared" si="0"/>
        <v>0.34285226690938053</v>
      </c>
    </row>
    <row r="14" spans="1:7" ht="11.25">
      <c r="A14" s="546">
        <f t="shared" si="1"/>
        <v>13</v>
      </c>
      <c r="B14" s="546" t="s">
        <v>630</v>
      </c>
      <c r="C14" s="546" t="s">
        <v>631</v>
      </c>
      <c r="D14" s="546" t="s">
        <v>632</v>
      </c>
      <c r="E14" s="547">
        <v>10339</v>
      </c>
      <c r="F14" s="547">
        <f t="shared" si="2"/>
        <v>299635</v>
      </c>
      <c r="G14" s="543">
        <f t="shared" si="0"/>
        <v>0.35510528661091834</v>
      </c>
    </row>
    <row r="15" spans="1:7" ht="11.25">
      <c r="A15" s="546">
        <f t="shared" si="1"/>
        <v>14</v>
      </c>
      <c r="B15" s="546" t="s">
        <v>376</v>
      </c>
      <c r="C15" s="546" t="s">
        <v>633</v>
      </c>
      <c r="D15" s="546" t="s">
        <v>378</v>
      </c>
      <c r="E15" s="547">
        <v>9621</v>
      </c>
      <c r="F15" s="547">
        <f t="shared" si="2"/>
        <v>309256</v>
      </c>
      <c r="G15" s="543">
        <f t="shared" si="0"/>
        <v>0.36650738570643004</v>
      </c>
    </row>
    <row r="16" spans="1:7" ht="11.25">
      <c r="A16" s="546">
        <f t="shared" si="1"/>
        <v>15</v>
      </c>
      <c r="B16" s="546" t="s">
        <v>4028</v>
      </c>
      <c r="C16" s="546" t="s">
        <v>634</v>
      </c>
      <c r="D16" s="546" t="s">
        <v>4030</v>
      </c>
      <c r="E16" s="547">
        <v>9291</v>
      </c>
      <c r="F16" s="547">
        <f t="shared" si="2"/>
        <v>318547</v>
      </c>
      <c r="G16" s="543">
        <f t="shared" si="0"/>
        <v>0.3775183931585035</v>
      </c>
    </row>
    <row r="17" spans="1:7" ht="11.25">
      <c r="A17" s="546">
        <f t="shared" si="1"/>
        <v>16</v>
      </c>
      <c r="B17" s="546" t="s">
        <v>1678</v>
      </c>
      <c r="C17" s="546" t="s">
        <v>635</v>
      </c>
      <c r="D17" s="546" t="s">
        <v>1680</v>
      </c>
      <c r="E17" s="547">
        <v>9257</v>
      </c>
      <c r="F17" s="547">
        <f t="shared" si="2"/>
        <v>327804</v>
      </c>
      <c r="G17" s="543">
        <f t="shared" si="0"/>
        <v>0.38848910632004097</v>
      </c>
    </row>
    <row r="18" spans="1:7" ht="11.25">
      <c r="A18" s="546">
        <f t="shared" si="1"/>
        <v>17</v>
      </c>
      <c r="B18" s="546" t="s">
        <v>1690</v>
      </c>
      <c r="C18" s="546" t="s">
        <v>636</v>
      </c>
      <c r="D18" s="546" t="s">
        <v>1692</v>
      </c>
      <c r="E18" s="547">
        <v>9080</v>
      </c>
      <c r="F18" s="547">
        <f t="shared" si="2"/>
        <v>336884</v>
      </c>
      <c r="G18" s="543">
        <f t="shared" si="0"/>
        <v>0.3992500521455525</v>
      </c>
    </row>
    <row r="19" spans="1:7" ht="11.25">
      <c r="A19" s="546">
        <f t="shared" si="1"/>
        <v>18</v>
      </c>
      <c r="B19" s="546" t="s">
        <v>1750</v>
      </c>
      <c r="C19" s="546" t="s">
        <v>637</v>
      </c>
      <c r="D19" s="546" t="s">
        <v>1752</v>
      </c>
      <c r="E19" s="547">
        <v>8584</v>
      </c>
      <c r="F19" s="547">
        <f t="shared" si="2"/>
        <v>345468</v>
      </c>
      <c r="G19" s="543">
        <f t="shared" si="0"/>
        <v>0.40942317537971445</v>
      </c>
    </row>
    <row r="20" spans="1:7" ht="11.25">
      <c r="A20" s="546">
        <f t="shared" si="1"/>
        <v>19</v>
      </c>
      <c r="B20" s="546" t="s">
        <v>1926</v>
      </c>
      <c r="C20" s="546" t="s">
        <v>638</v>
      </c>
      <c r="D20" s="546" t="s">
        <v>1928</v>
      </c>
      <c r="E20" s="547">
        <v>8032</v>
      </c>
      <c r="F20" s="547">
        <f t="shared" si="2"/>
        <v>353500</v>
      </c>
      <c r="G20" s="543">
        <f t="shared" si="0"/>
        <v>0.4189421089557616</v>
      </c>
    </row>
    <row r="21" spans="1:7" ht="11.25">
      <c r="A21" s="546">
        <f t="shared" si="1"/>
        <v>20</v>
      </c>
      <c r="B21" s="546" t="s">
        <v>346</v>
      </c>
      <c r="C21" s="546" t="s">
        <v>639</v>
      </c>
      <c r="D21" s="546" t="s">
        <v>348</v>
      </c>
      <c r="E21" s="547">
        <v>7665</v>
      </c>
      <c r="F21" s="547">
        <f t="shared" si="2"/>
        <v>361165</v>
      </c>
      <c r="G21" s="543">
        <f t="shared" si="0"/>
        <v>0.4280261012192578</v>
      </c>
    </row>
    <row r="22" spans="1:7" ht="11.25">
      <c r="A22" s="546">
        <f t="shared" si="1"/>
        <v>21</v>
      </c>
      <c r="B22" s="546" t="s">
        <v>1897</v>
      </c>
      <c r="C22" s="546" t="s">
        <v>3051</v>
      </c>
      <c r="D22" s="546" t="s">
        <v>1899</v>
      </c>
      <c r="E22" s="547">
        <v>7260</v>
      </c>
      <c r="F22" s="547">
        <f t="shared" si="2"/>
        <v>368425</v>
      </c>
      <c r="G22" s="543">
        <f t="shared" si="0"/>
        <v>0.4366301173748981</v>
      </c>
    </row>
    <row r="23" spans="1:7" ht="11.25">
      <c r="A23" s="546">
        <f t="shared" si="1"/>
        <v>22</v>
      </c>
      <c r="B23" s="546" t="s">
        <v>1941</v>
      </c>
      <c r="C23" s="546" t="s">
        <v>640</v>
      </c>
      <c r="D23" s="546" t="s">
        <v>1943</v>
      </c>
      <c r="E23" s="547">
        <v>7238</v>
      </c>
      <c r="F23" s="547">
        <f t="shared" si="2"/>
        <v>375663</v>
      </c>
      <c r="G23" s="543">
        <f t="shared" si="0"/>
        <v>0.44520806075430913</v>
      </c>
    </row>
    <row r="24" spans="1:7" ht="11.25">
      <c r="A24" s="546">
        <f t="shared" si="1"/>
        <v>23</v>
      </c>
      <c r="B24" s="546" t="s">
        <v>1870</v>
      </c>
      <c r="C24" s="546" t="s">
        <v>641</v>
      </c>
      <c r="D24" s="546" t="s">
        <v>1872</v>
      </c>
      <c r="E24" s="547">
        <v>7237</v>
      </c>
      <c r="F24" s="547">
        <f t="shared" si="2"/>
        <v>382900</v>
      </c>
      <c r="G24" s="543">
        <f t="shared" si="0"/>
        <v>0.45378481900752793</v>
      </c>
    </row>
    <row r="25" spans="1:7" ht="11.25">
      <c r="A25" s="546">
        <f t="shared" si="1"/>
        <v>24</v>
      </c>
      <c r="B25" s="546" t="s">
        <v>1997</v>
      </c>
      <c r="C25" s="546" t="s">
        <v>642</v>
      </c>
      <c r="D25" s="546" t="s">
        <v>1999</v>
      </c>
      <c r="E25" s="547">
        <v>7087</v>
      </c>
      <c r="F25" s="547">
        <f t="shared" si="2"/>
        <v>389987</v>
      </c>
      <c r="G25" s="543">
        <f t="shared" si="0"/>
        <v>0.4621838083319112</v>
      </c>
    </row>
    <row r="26" spans="1:7" ht="11.25">
      <c r="A26" s="546">
        <f t="shared" si="1"/>
        <v>25</v>
      </c>
      <c r="B26" s="546" t="s">
        <v>1173</v>
      </c>
      <c r="C26" s="546" t="s">
        <v>643</v>
      </c>
      <c r="D26" s="546" t="s">
        <v>1175</v>
      </c>
      <c r="E26" s="547">
        <v>6783</v>
      </c>
      <c r="F26" s="547">
        <f t="shared" si="2"/>
        <v>396770</v>
      </c>
      <c r="G26" s="543">
        <f t="shared" si="0"/>
        <v>0.4702225192938544</v>
      </c>
    </row>
    <row r="27" spans="1:7" ht="11.25">
      <c r="A27" s="546">
        <f t="shared" si="1"/>
        <v>26</v>
      </c>
      <c r="B27" s="546" t="s">
        <v>340</v>
      </c>
      <c r="C27" s="546" t="s">
        <v>644</v>
      </c>
      <c r="D27" s="546" t="s">
        <v>342</v>
      </c>
      <c r="E27" s="547">
        <v>6776</v>
      </c>
      <c r="F27" s="547">
        <f t="shared" si="2"/>
        <v>403546</v>
      </c>
      <c r="G27" s="543">
        <f t="shared" si="0"/>
        <v>0.478252934372452</v>
      </c>
    </row>
    <row r="28" spans="1:7" ht="11.25">
      <c r="A28" s="546">
        <f t="shared" si="1"/>
        <v>27</v>
      </c>
      <c r="B28" s="546" t="s">
        <v>530</v>
      </c>
      <c r="C28" s="546" t="s">
        <v>645</v>
      </c>
      <c r="D28" s="546" t="s">
        <v>532</v>
      </c>
      <c r="E28" s="547">
        <v>6750</v>
      </c>
      <c r="F28" s="547">
        <f t="shared" si="2"/>
        <v>410296</v>
      </c>
      <c r="G28" s="543">
        <f t="shared" si="0"/>
        <v>0.4862525361700514</v>
      </c>
    </row>
    <row r="29" spans="1:7" ht="11.25">
      <c r="A29" s="546">
        <f t="shared" si="1"/>
        <v>28</v>
      </c>
      <c r="B29" s="546" t="s">
        <v>1454</v>
      </c>
      <c r="C29" s="546" t="s">
        <v>646</v>
      </c>
      <c r="D29" s="546" t="s">
        <v>1456</v>
      </c>
      <c r="E29" s="547">
        <v>6141</v>
      </c>
      <c r="F29" s="547">
        <f t="shared" si="2"/>
        <v>416437</v>
      </c>
      <c r="G29" s="543">
        <f t="shared" si="0"/>
        <v>0.4935303961165785</v>
      </c>
    </row>
    <row r="30" spans="1:7" ht="11.25">
      <c r="A30" s="546">
        <f t="shared" si="1"/>
        <v>29</v>
      </c>
      <c r="B30" s="546" t="s">
        <v>492</v>
      </c>
      <c r="C30" s="546" t="s">
        <v>647</v>
      </c>
      <c r="D30" s="546" t="s">
        <v>494</v>
      </c>
      <c r="E30" s="547">
        <v>6125</v>
      </c>
      <c r="F30" s="547">
        <f t="shared" si="2"/>
        <v>422562</v>
      </c>
      <c r="G30" s="543">
        <f t="shared" si="0"/>
        <v>0.5007892940440298</v>
      </c>
    </row>
    <row r="31" spans="1:7" ht="11.25">
      <c r="A31" s="546">
        <f t="shared" si="1"/>
        <v>30</v>
      </c>
      <c r="B31" s="546" t="s">
        <v>1638</v>
      </c>
      <c r="C31" s="546" t="s">
        <v>648</v>
      </c>
      <c r="D31" s="546" t="s">
        <v>1640</v>
      </c>
      <c r="E31" s="547">
        <v>6103</v>
      </c>
      <c r="F31" s="547">
        <f t="shared" si="2"/>
        <v>428665</v>
      </c>
      <c r="G31" s="543">
        <f t="shared" si="0"/>
        <v>0.5080221191952519</v>
      </c>
    </row>
    <row r="32" spans="1:7" ht="11.25">
      <c r="A32" s="546">
        <f t="shared" si="1"/>
        <v>31</v>
      </c>
      <c r="B32" s="546" t="s">
        <v>1400</v>
      </c>
      <c r="C32" s="546" t="s">
        <v>649</v>
      </c>
      <c r="D32" s="546" t="s">
        <v>1402</v>
      </c>
      <c r="E32" s="547">
        <v>5909</v>
      </c>
      <c r="F32" s="547">
        <f t="shared" si="2"/>
        <v>434574</v>
      </c>
      <c r="G32" s="543">
        <f t="shared" si="0"/>
        <v>0.5150250298651801</v>
      </c>
    </row>
    <row r="33" spans="1:7" ht="11.25">
      <c r="A33" s="546">
        <f t="shared" si="1"/>
        <v>32</v>
      </c>
      <c r="B33" s="546" t="s">
        <v>436</v>
      </c>
      <c r="C33" s="546" t="s">
        <v>650</v>
      </c>
      <c r="D33" s="546" t="s">
        <v>438</v>
      </c>
      <c r="E33" s="547">
        <v>5858</v>
      </c>
      <c r="F33" s="547">
        <f t="shared" si="2"/>
        <v>440432</v>
      </c>
      <c r="G33" s="543">
        <f t="shared" si="0"/>
        <v>0.5219674990993041</v>
      </c>
    </row>
    <row r="34" spans="1:7" ht="11.25">
      <c r="A34" s="546">
        <f t="shared" si="1"/>
        <v>33</v>
      </c>
      <c r="B34" s="546" t="s">
        <v>1466</v>
      </c>
      <c r="C34" s="546" t="s">
        <v>651</v>
      </c>
      <c r="D34" s="546" t="s">
        <v>1468</v>
      </c>
      <c r="E34" s="547">
        <v>5800</v>
      </c>
      <c r="F34" s="547">
        <f t="shared" si="2"/>
        <v>446232</v>
      </c>
      <c r="G34" s="543">
        <f t="shared" si="0"/>
        <v>0.5288412310142784</v>
      </c>
    </row>
    <row r="35" spans="1:7" ht="11.25">
      <c r="A35" s="546">
        <f t="shared" si="1"/>
        <v>34</v>
      </c>
      <c r="B35" s="546" t="s">
        <v>1971</v>
      </c>
      <c r="C35" s="546" t="s">
        <v>652</v>
      </c>
      <c r="D35" s="546" t="s">
        <v>1973</v>
      </c>
      <c r="E35" s="547">
        <v>5773</v>
      </c>
      <c r="F35" s="547">
        <f t="shared" si="2"/>
        <v>452005</v>
      </c>
      <c r="G35" s="543">
        <f t="shared" si="0"/>
        <v>0.5356829645220623</v>
      </c>
    </row>
    <row r="36" spans="1:7" ht="11.25">
      <c r="A36" s="546">
        <f t="shared" si="1"/>
        <v>35</v>
      </c>
      <c r="B36" s="546" t="s">
        <v>4090</v>
      </c>
      <c r="C36" s="560" t="s">
        <v>653</v>
      </c>
      <c r="D36" s="560" t="s">
        <v>4092</v>
      </c>
      <c r="E36" s="547">
        <v>5680</v>
      </c>
      <c r="F36" s="547">
        <f t="shared" si="2"/>
        <v>457685</v>
      </c>
      <c r="G36" s="543">
        <f t="shared" si="0"/>
        <v>0.5424144812939682</v>
      </c>
    </row>
    <row r="37" spans="1:7" ht="11.25">
      <c r="A37" s="546">
        <f t="shared" si="1"/>
        <v>36</v>
      </c>
      <c r="B37" s="546" t="s">
        <v>654</v>
      </c>
      <c r="C37" s="546" t="s">
        <v>655</v>
      </c>
      <c r="D37" s="546" t="s">
        <v>656</v>
      </c>
      <c r="E37" s="547">
        <v>5627</v>
      </c>
      <c r="F37" s="547">
        <f t="shared" si="2"/>
        <v>463312</v>
      </c>
      <c r="G37" s="543">
        <f t="shared" si="0"/>
        <v>0.5490831863776855</v>
      </c>
    </row>
    <row r="38" spans="1:7" ht="11.25">
      <c r="A38" s="546">
        <f t="shared" si="1"/>
        <v>37</v>
      </c>
      <c r="B38" s="546" t="s">
        <v>4087</v>
      </c>
      <c r="C38" s="546" t="s">
        <v>657</v>
      </c>
      <c r="D38" s="546" t="s">
        <v>4089</v>
      </c>
      <c r="E38" s="547">
        <v>5506</v>
      </c>
      <c r="F38" s="547">
        <f t="shared" si="2"/>
        <v>468818</v>
      </c>
      <c r="G38" s="543">
        <f t="shared" si="0"/>
        <v>0.5556084911921422</v>
      </c>
    </row>
    <row r="39" spans="1:7" ht="11.25">
      <c r="A39" s="546">
        <f t="shared" si="1"/>
        <v>38</v>
      </c>
      <c r="B39" s="546" t="s">
        <v>4111</v>
      </c>
      <c r="C39" s="546" t="s">
        <v>658</v>
      </c>
      <c r="D39" s="546" t="s">
        <v>4113</v>
      </c>
      <c r="E39" s="547">
        <v>5380</v>
      </c>
      <c r="F39" s="547">
        <f t="shared" si="2"/>
        <v>474198</v>
      </c>
      <c r="G39" s="543">
        <f t="shared" si="0"/>
        <v>0.561984470106377</v>
      </c>
    </row>
    <row r="40" spans="1:7" ht="11.25">
      <c r="A40" s="546">
        <f t="shared" si="1"/>
        <v>39</v>
      </c>
      <c r="B40" s="546" t="s">
        <v>659</v>
      </c>
      <c r="C40" s="546" t="s">
        <v>660</v>
      </c>
      <c r="D40" s="546" t="s">
        <v>661</v>
      </c>
      <c r="E40" s="547">
        <v>5169</v>
      </c>
      <c r="F40" s="547">
        <f t="shared" si="2"/>
        <v>479367</v>
      </c>
      <c r="G40" s="543">
        <f t="shared" si="0"/>
        <v>0.5681103873940497</v>
      </c>
    </row>
    <row r="41" spans="1:7" ht="11.25">
      <c r="A41" s="546">
        <f t="shared" si="1"/>
        <v>40</v>
      </c>
      <c r="B41" s="546" t="s">
        <v>451</v>
      </c>
      <c r="C41" s="546" t="s">
        <v>662</v>
      </c>
      <c r="D41" s="546" t="s">
        <v>453</v>
      </c>
      <c r="E41" s="547">
        <v>4974</v>
      </c>
      <c r="F41" s="547">
        <f t="shared" si="2"/>
        <v>484341</v>
      </c>
      <c r="G41" s="543">
        <f t="shared" si="0"/>
        <v>0.5740052050742364</v>
      </c>
    </row>
    <row r="42" spans="1:7" ht="11.25">
      <c r="A42" s="546">
        <f t="shared" si="1"/>
        <v>41</v>
      </c>
      <c r="B42" s="546" t="s">
        <v>337</v>
      </c>
      <c r="C42" s="546" t="s">
        <v>663</v>
      </c>
      <c r="D42" s="546" t="s">
        <v>339</v>
      </c>
      <c r="E42" s="547">
        <v>4972</v>
      </c>
      <c r="F42" s="547">
        <f t="shared" si="2"/>
        <v>489313</v>
      </c>
      <c r="G42" s="543">
        <f t="shared" si="0"/>
        <v>0.5798976525020384</v>
      </c>
    </row>
    <row r="43" spans="1:7" ht="11.25">
      <c r="A43" s="546">
        <f t="shared" si="1"/>
        <v>42</v>
      </c>
      <c r="B43" s="546" t="s">
        <v>664</v>
      </c>
      <c r="C43" s="560" t="s">
        <v>665</v>
      </c>
      <c r="D43" s="560" t="s">
        <v>666</v>
      </c>
      <c r="E43" s="547">
        <v>4946</v>
      </c>
      <c r="F43" s="547">
        <f t="shared" si="2"/>
        <v>494259</v>
      </c>
      <c r="G43" s="543">
        <f t="shared" si="0"/>
        <v>0.5857592866488424</v>
      </c>
    </row>
    <row r="44" spans="1:7" ht="11.25">
      <c r="A44" s="546">
        <f t="shared" si="1"/>
        <v>43</v>
      </c>
      <c r="B44" s="546" t="s">
        <v>1164</v>
      </c>
      <c r="C44" s="546" t="s">
        <v>667</v>
      </c>
      <c r="D44" s="546" t="s">
        <v>1166</v>
      </c>
      <c r="E44" s="547">
        <v>4861</v>
      </c>
      <c r="F44" s="547">
        <f t="shared" si="2"/>
        <v>499120</v>
      </c>
      <c r="G44" s="543">
        <f t="shared" si="0"/>
        <v>0.5915201850693061</v>
      </c>
    </row>
    <row r="45" spans="1:7" ht="11.25">
      <c r="A45" s="546">
        <f t="shared" si="1"/>
        <v>44</v>
      </c>
      <c r="B45" s="546" t="s">
        <v>668</v>
      </c>
      <c r="C45" s="546" t="s">
        <v>669</v>
      </c>
      <c r="D45" s="546" t="s">
        <v>3072</v>
      </c>
      <c r="E45" s="547">
        <v>4813</v>
      </c>
      <c r="F45" s="547">
        <f t="shared" si="2"/>
        <v>503933</v>
      </c>
      <c r="G45" s="543">
        <f t="shared" si="0"/>
        <v>0.5972241974325426</v>
      </c>
    </row>
    <row r="46" spans="1:7" ht="11.25">
      <c r="A46" s="546">
        <f t="shared" si="1"/>
        <v>45</v>
      </c>
      <c r="B46" s="546" t="s">
        <v>4016</v>
      </c>
      <c r="C46" s="546" t="s">
        <v>670</v>
      </c>
      <c r="D46" s="546" t="s">
        <v>4018</v>
      </c>
      <c r="E46" s="547">
        <v>4702</v>
      </c>
      <c r="F46" s="547">
        <f t="shared" si="2"/>
        <v>508635</v>
      </c>
      <c r="G46" s="543">
        <f t="shared" si="0"/>
        <v>0.6027966607884407</v>
      </c>
    </row>
    <row r="47" spans="1:7" ht="11.25">
      <c r="A47" s="546">
        <f t="shared" si="1"/>
        <v>46</v>
      </c>
      <c r="B47" s="546" t="s">
        <v>4105</v>
      </c>
      <c r="C47" s="546" t="s">
        <v>671</v>
      </c>
      <c r="D47" s="546" t="s">
        <v>4107</v>
      </c>
      <c r="E47" s="547">
        <v>4668</v>
      </c>
      <c r="F47" s="547">
        <f t="shared" si="2"/>
        <v>513303</v>
      </c>
      <c r="G47" s="543">
        <f t="shared" si="0"/>
        <v>0.6083288298538029</v>
      </c>
    </row>
    <row r="48" spans="1:7" ht="11.25">
      <c r="A48" s="546">
        <f t="shared" si="1"/>
        <v>47</v>
      </c>
      <c r="B48" s="546" t="s">
        <v>1944</v>
      </c>
      <c r="C48" s="546" t="s">
        <v>672</v>
      </c>
      <c r="D48" s="546" t="s">
        <v>1946</v>
      </c>
      <c r="E48" s="547">
        <v>4663</v>
      </c>
      <c r="F48" s="547">
        <f t="shared" si="2"/>
        <v>517966</v>
      </c>
      <c r="G48" s="543">
        <f t="shared" si="0"/>
        <v>0.6138550732882038</v>
      </c>
    </row>
    <row r="49" spans="1:7" ht="11.25">
      <c r="A49" s="546">
        <f t="shared" si="1"/>
        <v>48</v>
      </c>
      <c r="B49" s="546" t="s">
        <v>1739</v>
      </c>
      <c r="C49" s="546" t="s">
        <v>3045</v>
      </c>
      <c r="D49" s="546" t="s">
        <v>1741</v>
      </c>
      <c r="E49" s="547">
        <v>4630</v>
      </c>
      <c r="F49" s="547">
        <f t="shared" si="2"/>
        <v>522596</v>
      </c>
      <c r="G49" s="543">
        <f t="shared" si="0"/>
        <v>0.6193422075582607</v>
      </c>
    </row>
    <row r="50" spans="1:7" ht="11.25">
      <c r="A50" s="546">
        <f t="shared" si="1"/>
        <v>49</v>
      </c>
      <c r="B50" s="546" t="s">
        <v>509</v>
      </c>
      <c r="C50" s="546" t="s">
        <v>2948</v>
      </c>
      <c r="D50" s="546" t="s">
        <v>511</v>
      </c>
      <c r="E50" s="547">
        <v>4593</v>
      </c>
      <c r="F50" s="547">
        <f t="shared" si="2"/>
        <v>527189</v>
      </c>
      <c r="G50" s="543">
        <f t="shared" si="0"/>
        <v>0.6247854921592051</v>
      </c>
    </row>
    <row r="51" spans="1:7" ht="11.25">
      <c r="A51" s="546">
        <f t="shared" si="1"/>
        <v>50</v>
      </c>
      <c r="B51" s="546" t="s">
        <v>430</v>
      </c>
      <c r="C51" s="560" t="s">
        <v>673</v>
      </c>
      <c r="D51" s="560" t="s">
        <v>432</v>
      </c>
      <c r="E51" s="547">
        <v>4480</v>
      </c>
      <c r="F51" s="547">
        <f t="shared" si="2"/>
        <v>531669</v>
      </c>
      <c r="G51" s="543">
        <f t="shared" si="0"/>
        <v>0.6300948575004266</v>
      </c>
    </row>
    <row r="52" spans="1:7" ht="11.25">
      <c r="A52" s="546">
        <f t="shared" si="1"/>
        <v>51</v>
      </c>
      <c r="B52" s="546" t="s">
        <v>445</v>
      </c>
      <c r="C52" s="546" t="s">
        <v>674</v>
      </c>
      <c r="D52" s="546" t="s">
        <v>447</v>
      </c>
      <c r="E52" s="547">
        <v>4414</v>
      </c>
      <c r="F52" s="547">
        <f t="shared" si="2"/>
        <v>536083</v>
      </c>
      <c r="G52" s="543">
        <f t="shared" si="0"/>
        <v>0.6353260045129605</v>
      </c>
    </row>
    <row r="53" spans="1:7" ht="11.25">
      <c r="A53" s="546">
        <f t="shared" si="1"/>
        <v>52</v>
      </c>
      <c r="B53" s="546" t="s">
        <v>4850</v>
      </c>
      <c r="C53" s="546" t="s">
        <v>675</v>
      </c>
      <c r="D53" s="546" t="s">
        <v>4852</v>
      </c>
      <c r="E53" s="547">
        <v>4327</v>
      </c>
      <c r="F53" s="547">
        <f t="shared" si="2"/>
        <v>540410</v>
      </c>
      <c r="G53" s="543">
        <f t="shared" si="0"/>
        <v>0.6404540455467698</v>
      </c>
    </row>
    <row r="54" spans="1:7" ht="11.25">
      <c r="A54" s="546">
        <f t="shared" si="1"/>
        <v>53</v>
      </c>
      <c r="B54" s="546" t="s">
        <v>4377</v>
      </c>
      <c r="C54" s="546" t="s">
        <v>676</v>
      </c>
      <c r="D54" s="546" t="s">
        <v>4379</v>
      </c>
      <c r="E54" s="547">
        <v>4323</v>
      </c>
      <c r="F54" s="547">
        <f t="shared" si="2"/>
        <v>544733</v>
      </c>
      <c r="G54" s="543">
        <f t="shared" si="0"/>
        <v>0.6455773460758102</v>
      </c>
    </row>
    <row r="55" spans="1:7" ht="11.25">
      <c r="A55" s="546">
        <f t="shared" si="1"/>
        <v>54</v>
      </c>
      <c r="B55" s="546" t="s">
        <v>1991</v>
      </c>
      <c r="C55" s="546" t="s">
        <v>677</v>
      </c>
      <c r="D55" s="546" t="s">
        <v>1993</v>
      </c>
      <c r="E55" s="547">
        <v>4286</v>
      </c>
      <c r="F55" s="547">
        <f t="shared" si="2"/>
        <v>549019</v>
      </c>
      <c r="G55" s="543">
        <f t="shared" si="0"/>
        <v>0.6506567969357377</v>
      </c>
    </row>
    <row r="56" spans="1:7" ht="11.25">
      <c r="A56" s="546">
        <f t="shared" si="1"/>
        <v>55</v>
      </c>
      <c r="B56" s="546" t="s">
        <v>5058</v>
      </c>
      <c r="C56" s="546" t="s">
        <v>678</v>
      </c>
      <c r="D56" s="546" t="s">
        <v>5060</v>
      </c>
      <c r="E56" s="547">
        <v>4200</v>
      </c>
      <c r="F56" s="547">
        <f t="shared" si="2"/>
        <v>553219</v>
      </c>
      <c r="G56" s="543">
        <f t="shared" si="0"/>
        <v>0.655634326943133</v>
      </c>
    </row>
    <row r="57" spans="1:7" ht="11.25">
      <c r="A57" s="546">
        <f t="shared" si="1"/>
        <v>56</v>
      </c>
      <c r="B57" s="546" t="s">
        <v>394</v>
      </c>
      <c r="C57" s="546" t="s">
        <v>679</v>
      </c>
      <c r="D57" s="546" t="s">
        <v>396</v>
      </c>
      <c r="E57" s="547">
        <v>4184</v>
      </c>
      <c r="F57" s="547">
        <f t="shared" si="2"/>
        <v>557403</v>
      </c>
      <c r="G57" s="543">
        <f t="shared" si="0"/>
        <v>0.6605928949314523</v>
      </c>
    </row>
    <row r="58" spans="1:7" ht="11.25">
      <c r="A58" s="546">
        <f t="shared" si="1"/>
        <v>57</v>
      </c>
      <c r="B58" s="546" t="s">
        <v>478</v>
      </c>
      <c r="C58" s="546" t="s">
        <v>680</v>
      </c>
      <c r="D58" s="546" t="s">
        <v>480</v>
      </c>
      <c r="E58" s="547">
        <v>4115</v>
      </c>
      <c r="F58" s="547">
        <f t="shared" si="2"/>
        <v>561518</v>
      </c>
      <c r="G58" s="543">
        <f t="shared" si="0"/>
        <v>0.6654696892125074</v>
      </c>
    </row>
    <row r="59" spans="1:7" ht="11.25">
      <c r="A59" s="546">
        <f t="shared" si="1"/>
        <v>58</v>
      </c>
      <c r="B59" s="546" t="s">
        <v>681</v>
      </c>
      <c r="C59" s="546" t="s">
        <v>682</v>
      </c>
      <c r="D59" s="546" t="s">
        <v>683</v>
      </c>
      <c r="E59" s="547">
        <v>4111</v>
      </c>
      <c r="F59" s="547">
        <f t="shared" si="2"/>
        <v>565629</v>
      </c>
      <c r="G59" s="543">
        <f t="shared" si="0"/>
        <v>0.6703417429887935</v>
      </c>
    </row>
    <row r="60" spans="1:7" ht="11.25">
      <c r="A60" s="546">
        <f t="shared" si="1"/>
        <v>59</v>
      </c>
      <c r="B60" s="546" t="s">
        <v>1647</v>
      </c>
      <c r="C60" s="546" t="s">
        <v>684</v>
      </c>
      <c r="D60" s="546" t="s">
        <v>1649</v>
      </c>
      <c r="E60" s="547">
        <v>4107</v>
      </c>
      <c r="F60" s="547">
        <f t="shared" si="2"/>
        <v>569736</v>
      </c>
      <c r="G60" s="543">
        <f t="shared" si="0"/>
        <v>0.6752090562603106</v>
      </c>
    </row>
    <row r="61" spans="1:7" ht="11.25">
      <c r="A61" s="546">
        <f t="shared" si="1"/>
        <v>60</v>
      </c>
      <c r="B61" s="546" t="s">
        <v>457</v>
      </c>
      <c r="C61" s="546" t="s">
        <v>685</v>
      </c>
      <c r="D61" s="546" t="s">
        <v>459</v>
      </c>
      <c r="E61" s="547">
        <v>4018</v>
      </c>
      <c r="F61" s="547">
        <f t="shared" si="2"/>
        <v>573754</v>
      </c>
      <c r="G61" s="543">
        <f t="shared" si="0"/>
        <v>0.6799708933007187</v>
      </c>
    </row>
    <row r="62" spans="1:7" ht="11.25">
      <c r="A62" s="546">
        <f t="shared" si="1"/>
        <v>61</v>
      </c>
      <c r="B62" s="546" t="s">
        <v>1923</v>
      </c>
      <c r="C62" s="546" t="s">
        <v>686</v>
      </c>
      <c r="D62" s="546" t="s">
        <v>1925</v>
      </c>
      <c r="E62" s="547">
        <v>3850</v>
      </c>
      <c r="F62" s="547">
        <f t="shared" si="2"/>
        <v>577604</v>
      </c>
      <c r="G62" s="543">
        <f t="shared" si="0"/>
        <v>0.6845336291408309</v>
      </c>
    </row>
    <row r="63" spans="1:7" ht="11.25">
      <c r="A63" s="546">
        <f t="shared" si="1"/>
        <v>62</v>
      </c>
      <c r="B63" s="546" t="s">
        <v>391</v>
      </c>
      <c r="C63" s="546" t="s">
        <v>687</v>
      </c>
      <c r="D63" s="546" t="s">
        <v>393</v>
      </c>
      <c r="E63" s="547">
        <v>3820</v>
      </c>
      <c r="F63" s="547">
        <f t="shared" si="2"/>
        <v>581424</v>
      </c>
      <c r="G63" s="543">
        <f t="shared" si="0"/>
        <v>0.689060811195176</v>
      </c>
    </row>
    <row r="64" spans="1:7" ht="11.25">
      <c r="A64" s="546">
        <f t="shared" si="1"/>
        <v>63</v>
      </c>
      <c r="B64" s="546" t="s">
        <v>688</v>
      </c>
      <c r="C64" s="546" t="s">
        <v>689</v>
      </c>
      <c r="D64" s="546" t="s">
        <v>690</v>
      </c>
      <c r="E64" s="547">
        <v>3766</v>
      </c>
      <c r="F64" s="547">
        <f t="shared" si="2"/>
        <v>585190</v>
      </c>
      <c r="G64" s="543">
        <f t="shared" si="0"/>
        <v>0.6935239964351404</v>
      </c>
    </row>
    <row r="65" spans="1:7" ht="11.25">
      <c r="A65" s="546">
        <f t="shared" si="1"/>
        <v>64</v>
      </c>
      <c r="B65" s="546" t="s">
        <v>2591</v>
      </c>
      <c r="C65" s="546" t="s">
        <v>691</v>
      </c>
      <c r="D65" s="546" t="s">
        <v>692</v>
      </c>
      <c r="E65" s="547">
        <v>3758</v>
      </c>
      <c r="F65" s="547">
        <f t="shared" si="2"/>
        <v>588948</v>
      </c>
      <c r="G65" s="543">
        <f t="shared" si="0"/>
        <v>0.6979777006655669</v>
      </c>
    </row>
    <row r="66" spans="1:7" ht="11.25">
      <c r="A66" s="546">
        <f t="shared" si="1"/>
        <v>65</v>
      </c>
      <c r="B66" s="546" t="s">
        <v>334</v>
      </c>
      <c r="C66" s="546" t="s">
        <v>693</v>
      </c>
      <c r="D66" s="546" t="s">
        <v>336</v>
      </c>
      <c r="E66" s="547">
        <v>3674</v>
      </c>
      <c r="F66" s="547">
        <f t="shared" si="2"/>
        <v>592622</v>
      </c>
      <c r="G66" s="543">
        <f t="shared" si="0"/>
        <v>0.7023318542958454</v>
      </c>
    </row>
    <row r="67" spans="1:7" ht="11.25">
      <c r="A67" s="546">
        <f t="shared" si="1"/>
        <v>66</v>
      </c>
      <c r="B67" s="546" t="s">
        <v>403</v>
      </c>
      <c r="C67" s="546" t="s">
        <v>694</v>
      </c>
      <c r="D67" s="546" t="s">
        <v>405</v>
      </c>
      <c r="E67" s="547">
        <v>3665</v>
      </c>
      <c r="F67" s="547">
        <f t="shared" si="2"/>
        <v>596287</v>
      </c>
      <c r="G67" s="543">
        <f aca="true" t="shared" si="3" ref="G67:G130">F67/F$307</f>
        <v>0.7066753417903938</v>
      </c>
    </row>
    <row r="68" spans="1:7" ht="11.25">
      <c r="A68" s="546">
        <f aca="true" t="shared" si="4" ref="A68:A131">A67+1</f>
        <v>67</v>
      </c>
      <c r="B68" s="546" t="s">
        <v>4414</v>
      </c>
      <c r="C68" s="546" t="s">
        <v>695</v>
      </c>
      <c r="D68" s="546" t="s">
        <v>4416</v>
      </c>
      <c r="E68" s="547">
        <v>3396</v>
      </c>
      <c r="F68" s="547">
        <f aca="true" t="shared" si="5" ref="F68:F131">E68+F67</f>
        <v>599683</v>
      </c>
      <c r="G68" s="543">
        <f t="shared" si="3"/>
        <v>0.7107000303392306</v>
      </c>
    </row>
    <row r="69" spans="1:7" ht="11.25">
      <c r="A69" s="546">
        <f t="shared" si="4"/>
        <v>68</v>
      </c>
      <c r="B69" s="546" t="s">
        <v>1768</v>
      </c>
      <c r="C69" s="546" t="s">
        <v>696</v>
      </c>
      <c r="D69" s="546" t="s">
        <v>1770</v>
      </c>
      <c r="E69" s="547">
        <v>3370</v>
      </c>
      <c r="F69" s="547">
        <f t="shared" si="5"/>
        <v>603053</v>
      </c>
      <c r="G69" s="543">
        <f t="shared" si="3"/>
        <v>0.714693905607069</v>
      </c>
    </row>
    <row r="70" spans="1:7" ht="11.25">
      <c r="A70" s="546">
        <f t="shared" si="4"/>
        <v>69</v>
      </c>
      <c r="B70" s="546" t="s">
        <v>4321</v>
      </c>
      <c r="C70" s="546" t="s">
        <v>697</v>
      </c>
      <c r="D70" s="546" t="s">
        <v>4323</v>
      </c>
      <c r="E70" s="547">
        <v>3275</v>
      </c>
      <c r="F70" s="547">
        <f t="shared" si="5"/>
        <v>606328</v>
      </c>
      <c r="G70" s="543">
        <f t="shared" si="3"/>
        <v>0.718575193886645</v>
      </c>
    </row>
    <row r="71" spans="1:7" ht="11.25">
      <c r="A71" s="546">
        <f t="shared" si="4"/>
        <v>70</v>
      </c>
      <c r="B71" s="546" t="s">
        <v>4318</v>
      </c>
      <c r="C71" s="546" t="s">
        <v>698</v>
      </c>
      <c r="D71" s="546" t="s">
        <v>4320</v>
      </c>
      <c r="E71" s="547">
        <v>3219</v>
      </c>
      <c r="F71" s="547">
        <f t="shared" si="5"/>
        <v>609547</v>
      </c>
      <c r="G71" s="543">
        <f t="shared" si="3"/>
        <v>0.7223901150994558</v>
      </c>
    </row>
    <row r="72" spans="1:7" ht="11.25">
      <c r="A72" s="546">
        <f t="shared" si="4"/>
        <v>71</v>
      </c>
      <c r="B72" s="546" t="s">
        <v>1956</v>
      </c>
      <c r="C72" s="560" t="s">
        <v>699</v>
      </c>
      <c r="D72" s="560" t="s">
        <v>1958</v>
      </c>
      <c r="E72" s="547">
        <v>3169</v>
      </c>
      <c r="F72" s="547">
        <f t="shared" si="5"/>
        <v>612716</v>
      </c>
      <c r="G72" s="543">
        <f t="shared" si="3"/>
        <v>0.7261457800026547</v>
      </c>
    </row>
    <row r="73" spans="1:7" ht="11.25">
      <c r="A73" s="546">
        <f t="shared" si="4"/>
        <v>72</v>
      </c>
      <c r="B73" s="546" t="s">
        <v>3134</v>
      </c>
      <c r="C73" s="546" t="s">
        <v>700</v>
      </c>
      <c r="D73" s="546" t="s">
        <v>1907</v>
      </c>
      <c r="E73" s="547">
        <v>3141</v>
      </c>
      <c r="F73" s="547">
        <f t="shared" si="5"/>
        <v>615857</v>
      </c>
      <c r="G73" s="543">
        <f t="shared" si="3"/>
        <v>0.729868261372471</v>
      </c>
    </row>
    <row r="74" spans="1:7" ht="11.25">
      <c r="A74" s="546">
        <f t="shared" si="4"/>
        <v>73</v>
      </c>
      <c r="B74" s="546" t="s">
        <v>701</v>
      </c>
      <c r="C74" s="546" t="s">
        <v>2979</v>
      </c>
      <c r="D74" s="546" t="s">
        <v>702</v>
      </c>
      <c r="E74" s="547">
        <v>3084</v>
      </c>
      <c r="F74" s="547">
        <f t="shared" si="5"/>
        <v>618941</v>
      </c>
      <c r="G74" s="543">
        <f t="shared" si="3"/>
        <v>0.7335231905493297</v>
      </c>
    </row>
    <row r="75" spans="1:7" ht="11.25">
      <c r="A75" s="546">
        <f t="shared" si="4"/>
        <v>74</v>
      </c>
      <c r="B75" s="546" t="s">
        <v>2627</v>
      </c>
      <c r="C75" s="546" t="s">
        <v>703</v>
      </c>
      <c r="D75" s="546" t="s">
        <v>2629</v>
      </c>
      <c r="E75" s="547">
        <v>3056</v>
      </c>
      <c r="F75" s="547">
        <f t="shared" si="5"/>
        <v>621997</v>
      </c>
      <c r="G75" s="543">
        <f t="shared" si="3"/>
        <v>0.7371449361928059</v>
      </c>
    </row>
    <row r="76" spans="1:7" ht="11.25">
      <c r="A76" s="546">
        <f t="shared" si="4"/>
        <v>75</v>
      </c>
      <c r="B76" s="546" t="s">
        <v>4336</v>
      </c>
      <c r="C76" s="546" t="s">
        <v>704</v>
      </c>
      <c r="D76" s="546" t="s">
        <v>4338</v>
      </c>
      <c r="E76" s="547">
        <v>3036</v>
      </c>
      <c r="F76" s="547">
        <f t="shared" si="5"/>
        <v>625033</v>
      </c>
      <c r="G76" s="543">
        <f t="shared" si="3"/>
        <v>0.7407429793124372</v>
      </c>
    </row>
    <row r="77" spans="1:7" ht="11.25">
      <c r="A77" s="546">
        <f t="shared" si="4"/>
        <v>76</v>
      </c>
      <c r="B77" s="546" t="s">
        <v>1938</v>
      </c>
      <c r="C77" s="546" t="s">
        <v>705</v>
      </c>
      <c r="D77" s="546" t="s">
        <v>1940</v>
      </c>
      <c r="E77" s="547">
        <v>3026</v>
      </c>
      <c r="F77" s="547">
        <f t="shared" si="5"/>
        <v>628059</v>
      </c>
      <c r="G77" s="543">
        <f t="shared" si="3"/>
        <v>0.7443291711701462</v>
      </c>
    </row>
    <row r="78" spans="1:7" ht="11.25">
      <c r="A78" s="546">
        <f t="shared" si="4"/>
        <v>77</v>
      </c>
      <c r="B78" s="546" t="s">
        <v>1985</v>
      </c>
      <c r="C78" s="546" t="s">
        <v>706</v>
      </c>
      <c r="D78" s="546" t="s">
        <v>1987</v>
      </c>
      <c r="E78" s="547">
        <v>2958</v>
      </c>
      <c r="F78" s="547">
        <f t="shared" si="5"/>
        <v>631017</v>
      </c>
      <c r="G78" s="543">
        <f t="shared" si="3"/>
        <v>0.7478347744467831</v>
      </c>
    </row>
    <row r="79" spans="1:7" ht="11.25">
      <c r="A79" s="546">
        <f t="shared" si="4"/>
        <v>78</v>
      </c>
      <c r="B79" s="546" t="s">
        <v>4072</v>
      </c>
      <c r="C79" s="546" t="s">
        <v>707</v>
      </c>
      <c r="D79" s="546" t="s">
        <v>4074</v>
      </c>
      <c r="E79" s="547">
        <v>2943</v>
      </c>
      <c r="F79" s="547">
        <f t="shared" si="5"/>
        <v>633960</v>
      </c>
      <c r="G79" s="543">
        <f t="shared" si="3"/>
        <v>0.7513226008305365</v>
      </c>
    </row>
    <row r="80" spans="1:7" ht="11.25">
      <c r="A80" s="546">
        <f t="shared" si="4"/>
        <v>79</v>
      </c>
      <c r="B80" s="546" t="s">
        <v>4096</v>
      </c>
      <c r="C80" s="546" t="s">
        <v>708</v>
      </c>
      <c r="D80" s="546" t="s">
        <v>4098</v>
      </c>
      <c r="E80" s="547">
        <v>2939</v>
      </c>
      <c r="F80" s="547">
        <f t="shared" si="5"/>
        <v>636899</v>
      </c>
      <c r="G80" s="543">
        <f t="shared" si="3"/>
        <v>0.7548056867095209</v>
      </c>
    </row>
    <row r="81" spans="1:7" ht="11.25">
      <c r="A81" s="546">
        <f t="shared" si="4"/>
        <v>80</v>
      </c>
      <c r="B81" s="546" t="s">
        <v>4081</v>
      </c>
      <c r="C81" s="546" t="s">
        <v>709</v>
      </c>
      <c r="D81" s="546" t="s">
        <v>4083</v>
      </c>
      <c r="E81" s="547">
        <v>2852</v>
      </c>
      <c r="F81" s="547">
        <f t="shared" si="5"/>
        <v>639751</v>
      </c>
      <c r="G81" s="543">
        <f t="shared" si="3"/>
        <v>0.7581856666097806</v>
      </c>
    </row>
    <row r="82" spans="1:7" ht="11.25">
      <c r="A82" s="546">
        <f t="shared" si="4"/>
        <v>81</v>
      </c>
      <c r="B82" s="546" t="s">
        <v>1920</v>
      </c>
      <c r="C82" s="546" t="s">
        <v>710</v>
      </c>
      <c r="D82" s="546" t="s">
        <v>1922</v>
      </c>
      <c r="E82" s="547">
        <v>2850</v>
      </c>
      <c r="F82" s="547">
        <f t="shared" si="5"/>
        <v>642601</v>
      </c>
      <c r="G82" s="543">
        <f t="shared" si="3"/>
        <v>0.761563276257656</v>
      </c>
    </row>
    <row r="83" spans="1:7" ht="11.25">
      <c r="A83" s="546">
        <f t="shared" si="4"/>
        <v>82</v>
      </c>
      <c r="B83" s="546" t="s">
        <v>711</v>
      </c>
      <c r="C83" s="546" t="s">
        <v>712</v>
      </c>
      <c r="D83" s="546" t="s">
        <v>3131</v>
      </c>
      <c r="E83" s="547">
        <v>2820</v>
      </c>
      <c r="F83" s="547">
        <f t="shared" si="5"/>
        <v>645421</v>
      </c>
      <c r="G83" s="543">
        <f t="shared" si="3"/>
        <v>0.7649053321197641</v>
      </c>
    </row>
    <row r="84" spans="1:7" ht="11.25">
      <c r="A84" s="546">
        <f t="shared" si="4"/>
        <v>83</v>
      </c>
      <c r="B84" s="546" t="s">
        <v>2133</v>
      </c>
      <c r="C84" s="560" t="s">
        <v>713</v>
      </c>
      <c r="D84" s="560" t="s">
        <v>2965</v>
      </c>
      <c r="E84" s="547">
        <v>2743</v>
      </c>
      <c r="F84" s="547">
        <f t="shared" si="5"/>
        <v>648164</v>
      </c>
      <c r="G84" s="543">
        <f t="shared" si="3"/>
        <v>0.76815613326507</v>
      </c>
    </row>
    <row r="85" spans="1:7" ht="11.25">
      <c r="A85" s="546">
        <f t="shared" si="4"/>
        <v>84</v>
      </c>
      <c r="B85" s="546" t="s">
        <v>1585</v>
      </c>
      <c r="C85" s="546" t="s">
        <v>714</v>
      </c>
      <c r="D85" s="546" t="s">
        <v>1587</v>
      </c>
      <c r="E85" s="547">
        <v>2691</v>
      </c>
      <c r="F85" s="547">
        <f t="shared" si="5"/>
        <v>650855</v>
      </c>
      <c r="G85" s="543">
        <f t="shared" si="3"/>
        <v>0.7713453078483797</v>
      </c>
    </row>
    <row r="86" spans="1:7" ht="11.25">
      <c r="A86" s="546">
        <f t="shared" si="4"/>
        <v>85</v>
      </c>
      <c r="B86" s="546" t="s">
        <v>715</v>
      </c>
      <c r="C86" s="546" t="s">
        <v>716</v>
      </c>
      <c r="D86" s="546" t="s">
        <v>3054</v>
      </c>
      <c r="E86" s="547">
        <v>2672</v>
      </c>
      <c r="F86" s="547">
        <f t="shared" si="5"/>
        <v>653527</v>
      </c>
      <c r="G86" s="543">
        <f t="shared" si="3"/>
        <v>0.7745119650340369</v>
      </c>
    </row>
    <row r="87" spans="1:7" ht="11.25">
      <c r="A87" s="546">
        <f t="shared" si="4"/>
        <v>86</v>
      </c>
      <c r="B87" s="546" t="s">
        <v>717</v>
      </c>
      <c r="C87" s="546" t="s">
        <v>718</v>
      </c>
      <c r="D87" s="546" t="s">
        <v>268</v>
      </c>
      <c r="E87" s="547">
        <v>2631</v>
      </c>
      <c r="F87" s="547">
        <f t="shared" si="5"/>
        <v>656158</v>
      </c>
      <c r="G87" s="543">
        <f t="shared" si="3"/>
        <v>0.7776300320458123</v>
      </c>
    </row>
    <row r="88" spans="1:7" ht="11.25">
      <c r="A88" s="546">
        <f t="shared" si="4"/>
        <v>87</v>
      </c>
      <c r="B88" s="546" t="s">
        <v>4832</v>
      </c>
      <c r="C88" s="546" t="s">
        <v>719</v>
      </c>
      <c r="D88" s="546" t="s">
        <v>4834</v>
      </c>
      <c r="E88" s="547">
        <v>2619</v>
      </c>
      <c r="F88" s="547">
        <f t="shared" si="5"/>
        <v>658777</v>
      </c>
      <c r="G88" s="543">
        <f t="shared" si="3"/>
        <v>0.7807338775432808</v>
      </c>
    </row>
    <row r="89" spans="1:7" ht="11.25">
      <c r="A89" s="546">
        <f t="shared" si="4"/>
        <v>88</v>
      </c>
      <c r="B89" s="546" t="s">
        <v>400</v>
      </c>
      <c r="C89" s="546" t="s">
        <v>720</v>
      </c>
      <c r="D89" s="546" t="s">
        <v>721</v>
      </c>
      <c r="E89" s="547">
        <v>2593</v>
      </c>
      <c r="F89" s="547">
        <f t="shared" si="5"/>
        <v>661370</v>
      </c>
      <c r="G89" s="543">
        <f t="shared" si="3"/>
        <v>0.7838069097597512</v>
      </c>
    </row>
    <row r="90" spans="1:7" ht="11.25">
      <c r="A90" s="546">
        <f t="shared" si="4"/>
        <v>89</v>
      </c>
      <c r="B90" s="546" t="s">
        <v>1727</v>
      </c>
      <c r="C90" s="546" t="s">
        <v>3041</v>
      </c>
      <c r="D90" s="546" t="s">
        <v>1729</v>
      </c>
      <c r="E90" s="547">
        <v>2580</v>
      </c>
      <c r="F90" s="547">
        <f t="shared" si="5"/>
        <v>663950</v>
      </c>
      <c r="G90" s="543">
        <f t="shared" si="3"/>
        <v>0.7868645353357225</v>
      </c>
    </row>
    <row r="91" spans="1:7" ht="11.25">
      <c r="A91" s="546">
        <f t="shared" si="4"/>
        <v>90</v>
      </c>
      <c r="B91" s="546" t="s">
        <v>361</v>
      </c>
      <c r="C91" s="546" t="s">
        <v>722</v>
      </c>
      <c r="D91" s="546" t="s">
        <v>363</v>
      </c>
      <c r="E91" s="547">
        <v>2502</v>
      </c>
      <c r="F91" s="547">
        <f t="shared" si="5"/>
        <v>666452</v>
      </c>
      <c r="G91" s="543">
        <f t="shared" si="3"/>
        <v>0.7898297210686994</v>
      </c>
    </row>
    <row r="92" spans="1:7" ht="11.25">
      <c r="A92" s="546">
        <f t="shared" si="4"/>
        <v>91</v>
      </c>
      <c r="B92" s="546" t="s">
        <v>421</v>
      </c>
      <c r="C92" s="546" t="s">
        <v>723</v>
      </c>
      <c r="D92" s="546" t="s">
        <v>423</v>
      </c>
      <c r="E92" s="547">
        <v>2480</v>
      </c>
      <c r="F92" s="547">
        <f t="shared" si="5"/>
        <v>668932</v>
      </c>
      <c r="G92" s="543">
        <f t="shared" si="3"/>
        <v>0.7927688340254471</v>
      </c>
    </row>
    <row r="93" spans="1:7" ht="11.25">
      <c r="A93" s="546">
        <f t="shared" si="4"/>
        <v>92</v>
      </c>
      <c r="B93" s="546" t="s">
        <v>1457</v>
      </c>
      <c r="C93" s="546" t="s">
        <v>724</v>
      </c>
      <c r="D93" s="546" t="s">
        <v>1459</v>
      </c>
      <c r="E93" s="547">
        <v>2427</v>
      </c>
      <c r="F93" s="547">
        <f t="shared" si="5"/>
        <v>671359</v>
      </c>
      <c r="G93" s="543">
        <f t="shared" si="3"/>
        <v>0.7956451352940062</v>
      </c>
    </row>
    <row r="94" spans="1:7" ht="11.25">
      <c r="A94" s="546">
        <f t="shared" si="4"/>
        <v>93</v>
      </c>
      <c r="B94" s="546" t="s">
        <v>725</v>
      </c>
      <c r="C94" s="560" t="s">
        <v>726</v>
      </c>
      <c r="D94" s="560" t="s">
        <v>1796</v>
      </c>
      <c r="E94" s="547">
        <v>2364</v>
      </c>
      <c r="F94" s="547">
        <f t="shared" si="5"/>
        <v>673723</v>
      </c>
      <c r="G94" s="543">
        <f t="shared" si="3"/>
        <v>0.7984467736124543</v>
      </c>
    </row>
    <row r="95" spans="1:7" ht="11.25">
      <c r="A95" s="546">
        <f t="shared" si="4"/>
        <v>94</v>
      </c>
      <c r="B95" s="546" t="s">
        <v>727</v>
      </c>
      <c r="C95" s="546" t="s">
        <v>728</v>
      </c>
      <c r="D95" s="546" t="s">
        <v>3777</v>
      </c>
      <c r="E95" s="547">
        <v>2329</v>
      </c>
      <c r="F95" s="547">
        <f t="shared" si="5"/>
        <v>676052</v>
      </c>
      <c r="G95" s="543">
        <f t="shared" si="3"/>
        <v>0.8012069325141741</v>
      </c>
    </row>
    <row r="96" spans="1:7" ht="11.25">
      <c r="A96" s="546">
        <f t="shared" si="4"/>
        <v>95</v>
      </c>
      <c r="B96" s="546" t="s">
        <v>1977</v>
      </c>
      <c r="C96" s="546" t="s">
        <v>729</v>
      </c>
      <c r="D96" s="546" t="s">
        <v>1979</v>
      </c>
      <c r="E96" s="547">
        <v>2329</v>
      </c>
      <c r="F96" s="547">
        <f t="shared" si="5"/>
        <v>678381</v>
      </c>
      <c r="G96" s="543">
        <f t="shared" si="3"/>
        <v>0.803967091415894</v>
      </c>
    </row>
    <row r="97" spans="1:7" ht="11.25">
      <c r="A97" s="546">
        <f t="shared" si="4"/>
        <v>96</v>
      </c>
      <c r="B97" s="546" t="s">
        <v>730</v>
      </c>
      <c r="C97" s="546" t="s">
        <v>731</v>
      </c>
      <c r="D97" s="546" t="s">
        <v>732</v>
      </c>
      <c r="E97" s="547">
        <v>2320</v>
      </c>
      <c r="F97" s="547">
        <f t="shared" si="5"/>
        <v>680701</v>
      </c>
      <c r="G97" s="543">
        <f t="shared" si="3"/>
        <v>0.8067165841818836</v>
      </c>
    </row>
    <row r="98" spans="1:7" ht="11.25">
      <c r="A98" s="546">
        <f t="shared" si="4"/>
        <v>97</v>
      </c>
      <c r="B98" s="546" t="s">
        <v>2105</v>
      </c>
      <c r="C98" s="560" t="s">
        <v>733</v>
      </c>
      <c r="D98" s="560" t="s">
        <v>3120</v>
      </c>
      <c r="E98" s="547">
        <v>2229</v>
      </c>
      <c r="F98" s="547">
        <f t="shared" si="5"/>
        <v>682930</v>
      </c>
      <c r="G98" s="543">
        <f t="shared" si="3"/>
        <v>0.8093582304643798</v>
      </c>
    </row>
    <row r="99" spans="1:7" ht="11.25">
      <c r="A99" s="546">
        <f t="shared" si="4"/>
        <v>98</v>
      </c>
      <c r="B99" s="546" t="s">
        <v>4126</v>
      </c>
      <c r="C99" s="546" t="s">
        <v>734</v>
      </c>
      <c r="D99" s="546" t="s">
        <v>4128</v>
      </c>
      <c r="E99" s="547">
        <v>2227</v>
      </c>
      <c r="F99" s="547">
        <f t="shared" si="5"/>
        <v>685157</v>
      </c>
      <c r="G99" s="543">
        <f t="shared" si="3"/>
        <v>0.8119975064944915</v>
      </c>
    </row>
    <row r="100" spans="1:7" ht="11.25">
      <c r="A100" s="546">
        <f t="shared" si="4"/>
        <v>99</v>
      </c>
      <c r="B100" s="546" t="s">
        <v>735</v>
      </c>
      <c r="C100" s="560" t="s">
        <v>3921</v>
      </c>
      <c r="D100" s="560" t="s">
        <v>736</v>
      </c>
      <c r="E100" s="547">
        <v>2168</v>
      </c>
      <c r="F100" s="547">
        <f t="shared" si="5"/>
        <v>687325</v>
      </c>
      <c r="G100" s="543">
        <f t="shared" si="3"/>
        <v>0.8145668600792613</v>
      </c>
    </row>
    <row r="101" spans="1:7" ht="11.25">
      <c r="A101" s="546">
        <f t="shared" si="4"/>
        <v>100</v>
      </c>
      <c r="B101" s="546" t="s">
        <v>4519</v>
      </c>
      <c r="C101" s="546" t="s">
        <v>737</v>
      </c>
      <c r="D101" s="546" t="s">
        <v>4521</v>
      </c>
      <c r="E101" s="547">
        <v>2165</v>
      </c>
      <c r="F101" s="547">
        <f t="shared" si="5"/>
        <v>689490</v>
      </c>
      <c r="G101" s="543">
        <f t="shared" si="3"/>
        <v>0.8171326582854542</v>
      </c>
    </row>
    <row r="102" spans="1:7" ht="11.25">
      <c r="A102" s="546">
        <f t="shared" si="4"/>
        <v>101</v>
      </c>
      <c r="B102" s="546" t="s">
        <v>442</v>
      </c>
      <c r="C102" s="546" t="s">
        <v>738</v>
      </c>
      <c r="D102" s="546" t="s">
        <v>444</v>
      </c>
      <c r="E102" s="547">
        <v>2163</v>
      </c>
      <c r="F102" s="547">
        <f t="shared" si="5"/>
        <v>691653</v>
      </c>
      <c r="G102" s="543">
        <f t="shared" si="3"/>
        <v>0.8196960862392627</v>
      </c>
    </row>
    <row r="103" spans="1:7" ht="11.25">
      <c r="A103" s="546">
        <f t="shared" si="4"/>
        <v>102</v>
      </c>
      <c r="B103" s="546" t="s">
        <v>2644</v>
      </c>
      <c r="C103" s="546" t="s">
        <v>739</v>
      </c>
      <c r="D103" s="546" t="s">
        <v>2646</v>
      </c>
      <c r="E103" s="547">
        <v>2160</v>
      </c>
      <c r="F103" s="547">
        <f t="shared" si="5"/>
        <v>693813</v>
      </c>
      <c r="G103" s="543">
        <f t="shared" si="3"/>
        <v>0.8222559588144945</v>
      </c>
    </row>
    <row r="104" spans="1:7" ht="11.25">
      <c r="A104" s="546">
        <f t="shared" si="4"/>
        <v>103</v>
      </c>
      <c r="B104" s="546" t="s">
        <v>740</v>
      </c>
      <c r="C104" s="546" t="s">
        <v>741</v>
      </c>
      <c r="D104" s="546" t="s">
        <v>742</v>
      </c>
      <c r="E104" s="547">
        <v>2160</v>
      </c>
      <c r="F104" s="547">
        <f t="shared" si="5"/>
        <v>695973</v>
      </c>
      <c r="G104" s="543">
        <f t="shared" si="3"/>
        <v>0.8248158313897264</v>
      </c>
    </row>
    <row r="105" spans="1:7" ht="11.25">
      <c r="A105" s="546">
        <f t="shared" si="4"/>
        <v>104</v>
      </c>
      <c r="B105" s="546" t="s">
        <v>349</v>
      </c>
      <c r="C105" s="546" t="s">
        <v>743</v>
      </c>
      <c r="D105" s="546" t="s">
        <v>351</v>
      </c>
      <c r="E105" s="547">
        <v>2158</v>
      </c>
      <c r="F105" s="547">
        <f t="shared" si="5"/>
        <v>698131</v>
      </c>
      <c r="G105" s="543">
        <f t="shared" si="3"/>
        <v>0.8273733337125737</v>
      </c>
    </row>
    <row r="106" spans="1:7" ht="11.25">
      <c r="A106" s="546">
        <f t="shared" si="4"/>
        <v>105</v>
      </c>
      <c r="B106" s="546" t="s">
        <v>744</v>
      </c>
      <c r="C106" s="546" t="s">
        <v>745</v>
      </c>
      <c r="D106" s="546" t="s">
        <v>746</v>
      </c>
      <c r="E106" s="547">
        <v>2148</v>
      </c>
      <c r="F106" s="547">
        <f t="shared" si="5"/>
        <v>700279</v>
      </c>
      <c r="G106" s="543">
        <f t="shared" si="3"/>
        <v>0.8299189847734987</v>
      </c>
    </row>
    <row r="107" spans="1:7" ht="11.25">
      <c r="A107" s="546">
        <f t="shared" si="4"/>
        <v>106</v>
      </c>
      <c r="B107" s="546" t="s">
        <v>747</v>
      </c>
      <c r="C107" s="546" t="s">
        <v>748</v>
      </c>
      <c r="D107" s="546" t="s">
        <v>749</v>
      </c>
      <c r="E107" s="547">
        <v>2143</v>
      </c>
      <c r="F107" s="547">
        <f t="shared" si="5"/>
        <v>702422</v>
      </c>
      <c r="G107" s="543">
        <f t="shared" si="3"/>
        <v>0.8324587102034625</v>
      </c>
    </row>
    <row r="108" spans="1:7" ht="11.25">
      <c r="A108" s="546">
        <f t="shared" si="4"/>
        <v>107</v>
      </c>
      <c r="B108" s="546" t="s">
        <v>1179</v>
      </c>
      <c r="C108" s="546" t="s">
        <v>750</v>
      </c>
      <c r="D108" s="546" t="s">
        <v>1181</v>
      </c>
      <c r="E108" s="547">
        <v>2072</v>
      </c>
      <c r="F108" s="547">
        <f t="shared" si="5"/>
        <v>704494</v>
      </c>
      <c r="G108" s="543">
        <f t="shared" si="3"/>
        <v>0.8349142916737774</v>
      </c>
    </row>
    <row r="109" spans="1:7" ht="11.25">
      <c r="A109" s="546">
        <f t="shared" si="4"/>
        <v>108</v>
      </c>
      <c r="B109" s="546" t="s">
        <v>751</v>
      </c>
      <c r="C109" s="546" t="s">
        <v>752</v>
      </c>
      <c r="D109" s="546" t="s">
        <v>1896</v>
      </c>
      <c r="E109" s="547">
        <v>2022</v>
      </c>
      <c r="F109" s="547">
        <f t="shared" si="5"/>
        <v>706516</v>
      </c>
      <c r="G109" s="543">
        <f t="shared" si="3"/>
        <v>0.8373106168344805</v>
      </c>
    </row>
    <row r="110" spans="1:7" ht="11.25">
      <c r="A110" s="546">
        <f t="shared" si="4"/>
        <v>109</v>
      </c>
      <c r="B110" s="546" t="s">
        <v>1867</v>
      </c>
      <c r="C110" s="546" t="s">
        <v>753</v>
      </c>
      <c r="D110" s="546" t="s">
        <v>1869</v>
      </c>
      <c r="E110" s="547">
        <v>2005</v>
      </c>
      <c r="F110" s="547">
        <f t="shared" si="5"/>
        <v>708521</v>
      </c>
      <c r="G110" s="543">
        <f t="shared" si="3"/>
        <v>0.8396867948499156</v>
      </c>
    </row>
    <row r="111" spans="1:7" ht="11.25">
      <c r="A111" s="546">
        <f t="shared" si="4"/>
        <v>110</v>
      </c>
      <c r="B111" s="546" t="s">
        <v>754</v>
      </c>
      <c r="C111" s="546" t="s">
        <v>755</v>
      </c>
      <c r="D111" s="546" t="s">
        <v>756</v>
      </c>
      <c r="E111" s="547">
        <v>1948</v>
      </c>
      <c r="F111" s="547">
        <f t="shared" si="5"/>
        <v>710469</v>
      </c>
      <c r="G111" s="543">
        <f t="shared" si="3"/>
        <v>0.8419954206723932</v>
      </c>
    </row>
    <row r="112" spans="1:7" ht="11.25">
      <c r="A112" s="546">
        <f t="shared" si="4"/>
        <v>111</v>
      </c>
      <c r="B112" s="546" t="s">
        <v>1644</v>
      </c>
      <c r="C112" s="546" t="s">
        <v>757</v>
      </c>
      <c r="D112" s="546" t="s">
        <v>1646</v>
      </c>
      <c r="E112" s="547">
        <v>1927</v>
      </c>
      <c r="F112" s="547">
        <f t="shared" si="5"/>
        <v>712396</v>
      </c>
      <c r="G112" s="543">
        <f t="shared" si="3"/>
        <v>0.8442791588448338</v>
      </c>
    </row>
    <row r="113" spans="1:7" ht="11.25">
      <c r="A113" s="546">
        <f t="shared" si="4"/>
        <v>112</v>
      </c>
      <c r="B113" s="546" t="s">
        <v>563</v>
      </c>
      <c r="C113" s="546" t="s">
        <v>758</v>
      </c>
      <c r="D113" s="546" t="s">
        <v>565</v>
      </c>
      <c r="E113" s="547">
        <v>1834</v>
      </c>
      <c r="F113" s="547">
        <f t="shared" si="5"/>
        <v>714230</v>
      </c>
      <c r="G113" s="543">
        <f t="shared" si="3"/>
        <v>0.8464526802813963</v>
      </c>
    </row>
    <row r="114" spans="1:7" ht="11.25">
      <c r="A114" s="546">
        <f t="shared" si="4"/>
        <v>113</v>
      </c>
      <c r="B114" s="546" t="s">
        <v>1409</v>
      </c>
      <c r="C114" s="546" t="s">
        <v>4956</v>
      </c>
      <c r="D114" s="546" t="s">
        <v>1411</v>
      </c>
      <c r="E114" s="547">
        <v>1823</v>
      </c>
      <c r="F114" s="547">
        <f t="shared" si="5"/>
        <v>716053</v>
      </c>
      <c r="G114" s="543">
        <f t="shared" si="3"/>
        <v>0.8486131653298443</v>
      </c>
    </row>
    <row r="115" spans="1:7" ht="11.25">
      <c r="A115" s="546">
        <f t="shared" si="4"/>
        <v>114</v>
      </c>
      <c r="B115" s="546" t="s">
        <v>424</v>
      </c>
      <c r="C115" s="546" t="s">
        <v>759</v>
      </c>
      <c r="D115" s="546" t="s">
        <v>426</v>
      </c>
      <c r="E115" s="547">
        <v>1820</v>
      </c>
      <c r="F115" s="547">
        <f t="shared" si="5"/>
        <v>717873</v>
      </c>
      <c r="G115" s="543">
        <f t="shared" si="3"/>
        <v>0.8507700949997156</v>
      </c>
    </row>
    <row r="116" spans="1:7" ht="11.25">
      <c r="A116" s="546">
        <f t="shared" si="4"/>
        <v>115</v>
      </c>
      <c r="B116" s="546" t="s">
        <v>373</v>
      </c>
      <c r="C116" s="546" t="s">
        <v>760</v>
      </c>
      <c r="D116" s="546" t="s">
        <v>375</v>
      </c>
      <c r="E116" s="547">
        <v>1816</v>
      </c>
      <c r="F116" s="547">
        <f t="shared" si="5"/>
        <v>719689</v>
      </c>
      <c r="G116" s="543">
        <f t="shared" si="3"/>
        <v>0.8529222841648179</v>
      </c>
    </row>
    <row r="117" spans="1:7" ht="11.25">
      <c r="A117" s="546">
        <f t="shared" si="4"/>
        <v>116</v>
      </c>
      <c r="B117" s="546" t="s">
        <v>4108</v>
      </c>
      <c r="C117" s="546" t="s">
        <v>761</v>
      </c>
      <c r="D117" s="546" t="s">
        <v>4110</v>
      </c>
      <c r="E117" s="547">
        <v>1816</v>
      </c>
      <c r="F117" s="547">
        <f t="shared" si="5"/>
        <v>721505</v>
      </c>
      <c r="G117" s="543">
        <f t="shared" si="3"/>
        <v>0.8550744733299201</v>
      </c>
    </row>
    <row r="118" spans="1:7" ht="11.25">
      <c r="A118" s="546">
        <f t="shared" si="4"/>
        <v>117</v>
      </c>
      <c r="B118" s="546" t="s">
        <v>762</v>
      </c>
      <c r="C118" s="546" t="s">
        <v>763</v>
      </c>
      <c r="D118" s="546" t="s">
        <v>4885</v>
      </c>
      <c r="E118" s="547">
        <v>1800</v>
      </c>
      <c r="F118" s="547">
        <f t="shared" si="5"/>
        <v>723305</v>
      </c>
      <c r="G118" s="543">
        <f t="shared" si="3"/>
        <v>0.8572077004759466</v>
      </c>
    </row>
    <row r="119" spans="1:7" ht="11.25">
      <c r="A119" s="546">
        <f t="shared" si="4"/>
        <v>118</v>
      </c>
      <c r="B119" s="546" t="s">
        <v>4120</v>
      </c>
      <c r="C119" s="546" t="s">
        <v>764</v>
      </c>
      <c r="D119" s="546" t="s">
        <v>4122</v>
      </c>
      <c r="E119" s="547">
        <v>1764</v>
      </c>
      <c r="F119" s="547">
        <f t="shared" si="5"/>
        <v>725069</v>
      </c>
      <c r="G119" s="543">
        <f t="shared" si="3"/>
        <v>0.8592982630790527</v>
      </c>
    </row>
    <row r="120" spans="1:7" ht="11.25">
      <c r="A120" s="546">
        <f t="shared" si="4"/>
        <v>119</v>
      </c>
      <c r="B120" s="546" t="s">
        <v>439</v>
      </c>
      <c r="C120" s="546" t="s">
        <v>765</v>
      </c>
      <c r="D120" s="546" t="s">
        <v>441</v>
      </c>
      <c r="E120" s="547">
        <v>1750</v>
      </c>
      <c r="F120" s="547">
        <f t="shared" si="5"/>
        <v>726819</v>
      </c>
      <c r="G120" s="543">
        <f t="shared" si="3"/>
        <v>0.8613722339154674</v>
      </c>
    </row>
    <row r="121" spans="1:7" ht="11.25">
      <c r="A121" s="546">
        <f t="shared" si="4"/>
        <v>120</v>
      </c>
      <c r="B121" s="546" t="s">
        <v>766</v>
      </c>
      <c r="C121" s="546" t="s">
        <v>767</v>
      </c>
      <c r="D121" s="546" t="s">
        <v>768</v>
      </c>
      <c r="E121" s="547">
        <v>1734</v>
      </c>
      <c r="F121" s="547">
        <f t="shared" si="5"/>
        <v>728553</v>
      </c>
      <c r="G121" s="543">
        <f t="shared" si="3"/>
        <v>0.8634272427328062</v>
      </c>
    </row>
    <row r="122" spans="1:7" ht="11.25">
      <c r="A122" s="546">
        <f t="shared" si="4"/>
        <v>121</v>
      </c>
      <c r="B122" s="546" t="s">
        <v>1474</v>
      </c>
      <c r="C122" s="546" t="s">
        <v>769</v>
      </c>
      <c r="D122" s="546" t="s">
        <v>1476</v>
      </c>
      <c r="E122" s="547">
        <v>1698</v>
      </c>
      <c r="F122" s="547">
        <f t="shared" si="5"/>
        <v>730251</v>
      </c>
      <c r="G122" s="543">
        <f t="shared" si="3"/>
        <v>0.8654395870072246</v>
      </c>
    </row>
    <row r="123" spans="1:7" ht="11.25">
      <c r="A123" s="546">
        <f t="shared" si="4"/>
        <v>122</v>
      </c>
      <c r="B123" s="546" t="s">
        <v>1791</v>
      </c>
      <c r="C123" s="546" t="s">
        <v>770</v>
      </c>
      <c r="D123" s="546" t="s">
        <v>1793</v>
      </c>
      <c r="E123" s="547">
        <v>1645</v>
      </c>
      <c r="F123" s="547">
        <f t="shared" si="5"/>
        <v>731896</v>
      </c>
      <c r="G123" s="543">
        <f t="shared" si="3"/>
        <v>0.8673891195934543</v>
      </c>
    </row>
    <row r="124" spans="1:7" ht="11.25">
      <c r="A124" s="546">
        <f t="shared" si="4"/>
        <v>123</v>
      </c>
      <c r="B124" s="546" t="s">
        <v>135</v>
      </c>
      <c r="C124" s="546" t="s">
        <v>771</v>
      </c>
      <c r="D124" s="546" t="s">
        <v>137</v>
      </c>
      <c r="E124" s="547">
        <v>1645</v>
      </c>
      <c r="F124" s="547">
        <f t="shared" si="5"/>
        <v>733541</v>
      </c>
      <c r="G124" s="543">
        <f t="shared" si="3"/>
        <v>0.8693386521796841</v>
      </c>
    </row>
    <row r="125" spans="1:7" ht="11.25">
      <c r="A125" s="546">
        <f t="shared" si="4"/>
        <v>124</v>
      </c>
      <c r="B125" s="546" t="s">
        <v>1445</v>
      </c>
      <c r="C125" s="546" t="s">
        <v>772</v>
      </c>
      <c r="D125" s="546" t="s">
        <v>1447</v>
      </c>
      <c r="E125" s="547">
        <v>1622</v>
      </c>
      <c r="F125" s="547">
        <f t="shared" si="5"/>
        <v>735163</v>
      </c>
      <c r="G125" s="543">
        <f t="shared" si="3"/>
        <v>0.8712609268634924</v>
      </c>
    </row>
    <row r="126" spans="1:7" ht="11.25">
      <c r="A126" s="546">
        <f t="shared" si="4"/>
        <v>125</v>
      </c>
      <c r="B126" s="546" t="s">
        <v>1460</v>
      </c>
      <c r="C126" s="546" t="s">
        <v>773</v>
      </c>
      <c r="D126" s="546" t="s">
        <v>1462</v>
      </c>
      <c r="E126" s="547">
        <v>1622</v>
      </c>
      <c r="F126" s="547">
        <f t="shared" si="5"/>
        <v>736785</v>
      </c>
      <c r="G126" s="543">
        <f t="shared" si="3"/>
        <v>0.8731832015473008</v>
      </c>
    </row>
    <row r="127" spans="1:7" ht="11.25">
      <c r="A127" s="546">
        <f t="shared" si="4"/>
        <v>126</v>
      </c>
      <c r="B127" s="546" t="s">
        <v>557</v>
      </c>
      <c r="C127" s="546" t="s">
        <v>774</v>
      </c>
      <c r="D127" s="546" t="s">
        <v>559</v>
      </c>
      <c r="E127" s="547">
        <v>1621</v>
      </c>
      <c r="F127" s="547">
        <f t="shared" si="5"/>
        <v>738406</v>
      </c>
      <c r="G127" s="543">
        <f t="shared" si="3"/>
        <v>0.8751042911049168</v>
      </c>
    </row>
    <row r="128" spans="1:7" ht="11.25">
      <c r="A128" s="546">
        <f t="shared" si="4"/>
        <v>127</v>
      </c>
      <c r="B128" s="546" t="s">
        <v>1953</v>
      </c>
      <c r="C128" s="546" t="s">
        <v>775</v>
      </c>
      <c r="D128" s="546" t="s">
        <v>1955</v>
      </c>
      <c r="E128" s="547">
        <v>1608</v>
      </c>
      <c r="F128" s="547">
        <f t="shared" si="5"/>
        <v>740014</v>
      </c>
      <c r="G128" s="543">
        <f t="shared" si="3"/>
        <v>0.8770099740220338</v>
      </c>
    </row>
    <row r="129" spans="1:7" ht="11.25">
      <c r="A129" s="546">
        <f t="shared" si="4"/>
        <v>128</v>
      </c>
      <c r="B129" s="546" t="s">
        <v>4040</v>
      </c>
      <c r="C129" s="546" t="s">
        <v>776</v>
      </c>
      <c r="D129" s="546" t="s">
        <v>4042</v>
      </c>
      <c r="E129" s="547">
        <v>1583</v>
      </c>
      <c r="F129" s="547">
        <f t="shared" si="5"/>
        <v>741597</v>
      </c>
      <c r="G129" s="543">
        <f t="shared" si="3"/>
        <v>0.878886028784345</v>
      </c>
    </row>
    <row r="130" spans="1:7" ht="11.25">
      <c r="A130" s="546">
        <f t="shared" si="4"/>
        <v>129</v>
      </c>
      <c r="B130" s="546" t="s">
        <v>466</v>
      </c>
      <c r="C130" s="546" t="s">
        <v>777</v>
      </c>
      <c r="D130" s="546" t="s">
        <v>468</v>
      </c>
      <c r="E130" s="547">
        <v>1571</v>
      </c>
      <c r="F130" s="547">
        <f t="shared" si="5"/>
        <v>743168</v>
      </c>
      <c r="G130" s="543">
        <f t="shared" si="3"/>
        <v>0.8807478620323492</v>
      </c>
    </row>
    <row r="131" spans="1:7" ht="11.25">
      <c r="A131" s="546">
        <f t="shared" si="4"/>
        <v>130</v>
      </c>
      <c r="B131" s="546" t="s">
        <v>4811</v>
      </c>
      <c r="C131" s="546" t="s">
        <v>778</v>
      </c>
      <c r="D131" s="546" t="s">
        <v>4813</v>
      </c>
      <c r="E131" s="547">
        <v>1547</v>
      </c>
      <c r="F131" s="547">
        <f t="shared" si="5"/>
        <v>744715</v>
      </c>
      <c r="G131" s="543">
        <f aca="true" t="shared" si="6" ref="G131:G194">F131/F$307</f>
        <v>0.8825812522517398</v>
      </c>
    </row>
    <row r="132" spans="1:7" ht="11.25">
      <c r="A132" s="546">
        <f aca="true" t="shared" si="7" ref="A132:A195">A131+1</f>
        <v>131</v>
      </c>
      <c r="B132" s="546" t="s">
        <v>370</v>
      </c>
      <c r="C132" s="546" t="s">
        <v>779</v>
      </c>
      <c r="D132" s="546" t="s">
        <v>372</v>
      </c>
      <c r="E132" s="547">
        <v>1536</v>
      </c>
      <c r="F132" s="547">
        <f aca="true" t="shared" si="8" ref="F132:F195">E132+F131</f>
        <v>746251</v>
      </c>
      <c r="G132" s="543">
        <f t="shared" si="6"/>
        <v>0.8844016060830158</v>
      </c>
    </row>
    <row r="133" spans="1:7" ht="11.25">
      <c r="A133" s="546">
        <f t="shared" si="7"/>
        <v>132</v>
      </c>
      <c r="B133" s="546" t="s">
        <v>780</v>
      </c>
      <c r="C133" s="546" t="s">
        <v>781</v>
      </c>
      <c r="D133" s="546" t="s">
        <v>4888</v>
      </c>
      <c r="E133" s="547">
        <v>1523</v>
      </c>
      <c r="F133" s="547">
        <f t="shared" si="8"/>
        <v>747774</v>
      </c>
      <c r="G133" s="543">
        <f t="shared" si="6"/>
        <v>0.8862065532737926</v>
      </c>
    </row>
    <row r="134" spans="1:7" ht="11.25">
      <c r="A134" s="546">
        <f t="shared" si="7"/>
        <v>133</v>
      </c>
      <c r="B134" s="546" t="s">
        <v>4856</v>
      </c>
      <c r="C134" s="546" t="s">
        <v>782</v>
      </c>
      <c r="D134" s="546" t="s">
        <v>4858</v>
      </c>
      <c r="E134" s="547">
        <v>1518</v>
      </c>
      <c r="F134" s="547">
        <f t="shared" si="8"/>
        <v>749292</v>
      </c>
      <c r="G134" s="543">
        <f t="shared" si="6"/>
        <v>0.8880055748336083</v>
      </c>
    </row>
    <row r="135" spans="1:7" ht="11.25">
      <c r="A135" s="546">
        <f t="shared" si="7"/>
        <v>134</v>
      </c>
      <c r="B135" s="546" t="s">
        <v>783</v>
      </c>
      <c r="C135" s="546" t="s">
        <v>784</v>
      </c>
      <c r="D135" s="546" t="s">
        <v>785</v>
      </c>
      <c r="E135" s="547">
        <v>1479</v>
      </c>
      <c r="F135" s="547">
        <f t="shared" si="8"/>
        <v>750771</v>
      </c>
      <c r="G135" s="543">
        <f t="shared" si="6"/>
        <v>0.8897583764719267</v>
      </c>
    </row>
    <row r="136" spans="1:7" ht="11.25">
      <c r="A136" s="546">
        <f t="shared" si="7"/>
        <v>135</v>
      </c>
      <c r="B136" s="546" t="s">
        <v>1917</v>
      </c>
      <c r="C136" s="546" t="s">
        <v>4896</v>
      </c>
      <c r="D136" s="546" t="s">
        <v>1919</v>
      </c>
      <c r="E136" s="547">
        <v>1452</v>
      </c>
      <c r="F136" s="547">
        <f t="shared" si="8"/>
        <v>752223</v>
      </c>
      <c r="G136" s="543">
        <f t="shared" si="6"/>
        <v>0.8914791797030548</v>
      </c>
    </row>
    <row r="137" spans="1:7" ht="11.25">
      <c r="A137" s="546">
        <f t="shared" si="7"/>
        <v>136</v>
      </c>
      <c r="B137" s="546" t="s">
        <v>2561</v>
      </c>
      <c r="C137" s="546" t="s">
        <v>786</v>
      </c>
      <c r="D137" s="546" t="s">
        <v>2563</v>
      </c>
      <c r="E137" s="547">
        <v>1447</v>
      </c>
      <c r="F137" s="547">
        <f t="shared" si="8"/>
        <v>753670</v>
      </c>
      <c r="G137" s="543">
        <f t="shared" si="6"/>
        <v>0.8931940573032217</v>
      </c>
    </row>
    <row r="138" spans="1:7" ht="11.25">
      <c r="A138" s="546">
        <f t="shared" si="7"/>
        <v>137</v>
      </c>
      <c r="B138" s="546" t="s">
        <v>1932</v>
      </c>
      <c r="C138" s="546" t="s">
        <v>787</v>
      </c>
      <c r="D138" s="546" t="s">
        <v>1934</v>
      </c>
      <c r="E138" s="547">
        <v>1440</v>
      </c>
      <c r="F138" s="547">
        <f t="shared" si="8"/>
        <v>755110</v>
      </c>
      <c r="G138" s="543">
        <f t="shared" si="6"/>
        <v>0.8949006390200429</v>
      </c>
    </row>
    <row r="139" spans="1:7" ht="11.25">
      <c r="A139" s="546">
        <f t="shared" si="7"/>
        <v>138</v>
      </c>
      <c r="B139" s="546" t="s">
        <v>1756</v>
      </c>
      <c r="C139" s="546" t="s">
        <v>788</v>
      </c>
      <c r="D139" s="546" t="s">
        <v>1758</v>
      </c>
      <c r="E139" s="547">
        <v>1430</v>
      </c>
      <c r="F139" s="547">
        <f t="shared" si="8"/>
        <v>756540</v>
      </c>
      <c r="G139" s="543">
        <f t="shared" si="6"/>
        <v>0.8965953694749417</v>
      </c>
    </row>
    <row r="140" spans="1:7" ht="11.25">
      <c r="A140" s="546">
        <f t="shared" si="7"/>
        <v>139</v>
      </c>
      <c r="B140" s="546" t="s">
        <v>495</v>
      </c>
      <c r="C140" s="546" t="s">
        <v>789</v>
      </c>
      <c r="D140" s="546" t="s">
        <v>3133</v>
      </c>
      <c r="E140" s="547">
        <v>1425</v>
      </c>
      <c r="F140" s="547">
        <f t="shared" si="8"/>
        <v>757965</v>
      </c>
      <c r="G140" s="543">
        <f t="shared" si="6"/>
        <v>0.8982841742988793</v>
      </c>
    </row>
    <row r="141" spans="1:7" ht="11.25">
      <c r="A141" s="546">
        <f t="shared" si="7"/>
        <v>140</v>
      </c>
      <c r="B141" s="546" t="s">
        <v>790</v>
      </c>
      <c r="C141" s="546" t="s">
        <v>791</v>
      </c>
      <c r="D141" s="546" t="s">
        <v>792</v>
      </c>
      <c r="E141" s="547">
        <v>1425</v>
      </c>
      <c r="F141" s="547">
        <f t="shared" si="8"/>
        <v>759390</v>
      </c>
      <c r="G141" s="543">
        <f t="shared" si="6"/>
        <v>0.899972979122817</v>
      </c>
    </row>
    <row r="142" spans="1:7" ht="11.25">
      <c r="A142" s="546">
        <f t="shared" si="7"/>
        <v>141</v>
      </c>
      <c r="B142" s="546" t="s">
        <v>1439</v>
      </c>
      <c r="C142" s="546" t="s">
        <v>793</v>
      </c>
      <c r="D142" s="546" t="s">
        <v>1441</v>
      </c>
      <c r="E142" s="547">
        <v>1407</v>
      </c>
      <c r="F142" s="547">
        <f t="shared" si="8"/>
        <v>760797</v>
      </c>
      <c r="G142" s="543">
        <f t="shared" si="6"/>
        <v>0.9016404516752944</v>
      </c>
    </row>
    <row r="143" spans="1:7" ht="11.25">
      <c r="A143" s="546">
        <f t="shared" si="7"/>
        <v>142</v>
      </c>
      <c r="B143" s="546" t="s">
        <v>1653</v>
      </c>
      <c r="C143" s="546" t="s">
        <v>794</v>
      </c>
      <c r="D143" s="546" t="s">
        <v>1655</v>
      </c>
      <c r="E143" s="547">
        <v>1349</v>
      </c>
      <c r="F143" s="547">
        <f t="shared" si="8"/>
        <v>762146</v>
      </c>
      <c r="G143" s="543">
        <f t="shared" si="6"/>
        <v>0.903239186908622</v>
      </c>
    </row>
    <row r="144" spans="1:7" ht="11.25">
      <c r="A144" s="546">
        <f t="shared" si="7"/>
        <v>143</v>
      </c>
      <c r="B144" s="546" t="s">
        <v>412</v>
      </c>
      <c r="C144" s="546" t="s">
        <v>795</v>
      </c>
      <c r="D144" s="546" t="s">
        <v>414</v>
      </c>
      <c r="E144" s="547">
        <v>1325</v>
      </c>
      <c r="F144" s="547">
        <f t="shared" si="8"/>
        <v>763471</v>
      </c>
      <c r="G144" s="543">
        <f t="shared" si="6"/>
        <v>0.904809479113336</v>
      </c>
    </row>
    <row r="145" spans="1:7" ht="11.25">
      <c r="A145" s="546">
        <f t="shared" si="7"/>
        <v>144</v>
      </c>
      <c r="B145" s="546" t="s">
        <v>385</v>
      </c>
      <c r="C145" s="546" t="s">
        <v>796</v>
      </c>
      <c r="D145" s="546" t="s">
        <v>387</v>
      </c>
      <c r="E145" s="547">
        <v>1304</v>
      </c>
      <c r="F145" s="547">
        <f t="shared" si="8"/>
        <v>764775</v>
      </c>
      <c r="G145" s="543">
        <f t="shared" si="6"/>
        <v>0.906354883668013</v>
      </c>
    </row>
    <row r="146" spans="1:7" ht="11.25">
      <c r="A146" s="546">
        <f t="shared" si="7"/>
        <v>145</v>
      </c>
      <c r="B146" s="546" t="s">
        <v>797</v>
      </c>
      <c r="C146" s="546" t="s">
        <v>798</v>
      </c>
      <c r="D146" s="546" t="s">
        <v>799</v>
      </c>
      <c r="E146" s="547">
        <v>1278</v>
      </c>
      <c r="F146" s="547">
        <f t="shared" si="8"/>
        <v>766053</v>
      </c>
      <c r="G146" s="543">
        <f t="shared" si="6"/>
        <v>0.9078694749416918</v>
      </c>
    </row>
    <row r="147" spans="1:7" ht="11.25">
      <c r="A147" s="546">
        <f t="shared" si="7"/>
        <v>146</v>
      </c>
      <c r="B147" s="546" t="s">
        <v>1950</v>
      </c>
      <c r="C147" s="546" t="s">
        <v>800</v>
      </c>
      <c r="D147" s="546" t="s">
        <v>1952</v>
      </c>
      <c r="E147" s="547">
        <v>1205</v>
      </c>
      <c r="F147" s="547">
        <f t="shared" si="8"/>
        <v>767258</v>
      </c>
      <c r="G147" s="543">
        <f t="shared" si="6"/>
        <v>0.9092975520033373</v>
      </c>
    </row>
    <row r="148" spans="1:7" ht="11.25">
      <c r="A148" s="546">
        <f t="shared" si="7"/>
        <v>147</v>
      </c>
      <c r="B148" s="546" t="s">
        <v>1843</v>
      </c>
      <c r="C148" s="546" t="s">
        <v>801</v>
      </c>
      <c r="D148" s="546" t="s">
        <v>1845</v>
      </c>
      <c r="E148" s="547">
        <v>1203</v>
      </c>
      <c r="F148" s="547">
        <f t="shared" si="8"/>
        <v>768461</v>
      </c>
      <c r="G148" s="543">
        <f t="shared" si="6"/>
        <v>0.9107232588125984</v>
      </c>
    </row>
    <row r="149" spans="1:7" ht="11.25">
      <c r="A149" s="546">
        <f t="shared" si="7"/>
        <v>148</v>
      </c>
      <c r="B149" s="546" t="s">
        <v>1988</v>
      </c>
      <c r="C149" s="546" t="s">
        <v>802</v>
      </c>
      <c r="D149" s="546" t="s">
        <v>1990</v>
      </c>
      <c r="E149" s="547">
        <v>1196</v>
      </c>
      <c r="F149" s="547">
        <f t="shared" si="8"/>
        <v>769657</v>
      </c>
      <c r="G149" s="543">
        <f t="shared" si="6"/>
        <v>0.9121406697385137</v>
      </c>
    </row>
    <row r="150" spans="1:7" ht="11.25">
      <c r="A150" s="546">
        <f t="shared" si="7"/>
        <v>149</v>
      </c>
      <c r="B150" s="546" t="s">
        <v>803</v>
      </c>
      <c r="C150" s="546" t="s">
        <v>3097</v>
      </c>
      <c r="D150" s="546" t="s">
        <v>3098</v>
      </c>
      <c r="E150" s="547">
        <v>1142</v>
      </c>
      <c r="F150" s="547">
        <f t="shared" si="8"/>
        <v>770799</v>
      </c>
      <c r="G150" s="543">
        <f t="shared" si="6"/>
        <v>0.9134940838500484</v>
      </c>
    </row>
    <row r="151" spans="1:7" ht="11.25">
      <c r="A151" s="546">
        <f t="shared" si="7"/>
        <v>150</v>
      </c>
      <c r="B151" s="546" t="s">
        <v>4563</v>
      </c>
      <c r="C151" s="546" t="s">
        <v>804</v>
      </c>
      <c r="D151" s="546" t="s">
        <v>4565</v>
      </c>
      <c r="E151" s="547">
        <v>1134</v>
      </c>
      <c r="F151" s="547">
        <f t="shared" si="8"/>
        <v>771933</v>
      </c>
      <c r="G151" s="543">
        <f t="shared" si="6"/>
        <v>0.914838016952045</v>
      </c>
    </row>
    <row r="152" spans="1:7" ht="11.25">
      <c r="A152" s="546">
        <f t="shared" si="7"/>
        <v>151</v>
      </c>
      <c r="B152" s="546" t="s">
        <v>2096</v>
      </c>
      <c r="C152" s="560" t="s">
        <v>805</v>
      </c>
      <c r="D152" s="560" t="s">
        <v>2097</v>
      </c>
      <c r="E152" s="547">
        <v>1134</v>
      </c>
      <c r="F152" s="547">
        <f t="shared" si="8"/>
        <v>773067</v>
      </c>
      <c r="G152" s="543">
        <f t="shared" si="6"/>
        <v>0.9161819500540418</v>
      </c>
    </row>
    <row r="153" spans="1:7" ht="11.25">
      <c r="A153" s="546">
        <f t="shared" si="7"/>
        <v>152</v>
      </c>
      <c r="B153" s="546" t="s">
        <v>448</v>
      </c>
      <c r="C153" s="546" t="s">
        <v>806</v>
      </c>
      <c r="D153" s="546" t="s">
        <v>450</v>
      </c>
      <c r="E153" s="547">
        <v>1130</v>
      </c>
      <c r="F153" s="547">
        <f t="shared" si="8"/>
        <v>774197</v>
      </c>
      <c r="G153" s="543">
        <f t="shared" si="6"/>
        <v>0.9175211426512695</v>
      </c>
    </row>
    <row r="154" spans="1:7" ht="11.25">
      <c r="A154" s="546">
        <f t="shared" si="7"/>
        <v>153</v>
      </c>
      <c r="B154" s="546" t="s">
        <v>2662</v>
      </c>
      <c r="C154" s="546" t="s">
        <v>807</v>
      </c>
      <c r="D154" s="546" t="s">
        <v>2664</v>
      </c>
      <c r="E154" s="547">
        <v>1125</v>
      </c>
      <c r="F154" s="547">
        <f t="shared" si="8"/>
        <v>775322</v>
      </c>
      <c r="G154" s="543">
        <f t="shared" si="6"/>
        <v>0.9188544096175361</v>
      </c>
    </row>
    <row r="155" spans="1:7" ht="11.25">
      <c r="A155" s="546">
        <f t="shared" si="7"/>
        <v>154</v>
      </c>
      <c r="B155" s="546" t="s">
        <v>808</v>
      </c>
      <c r="C155" s="546" t="s">
        <v>809</v>
      </c>
      <c r="D155" s="546" t="s">
        <v>3008</v>
      </c>
      <c r="E155" s="547">
        <v>1119</v>
      </c>
      <c r="F155" s="547">
        <f t="shared" si="8"/>
        <v>776441</v>
      </c>
      <c r="G155" s="543">
        <f t="shared" si="6"/>
        <v>0.9201805658266492</v>
      </c>
    </row>
    <row r="156" spans="1:7" ht="11.25">
      <c r="A156" s="546">
        <f t="shared" si="7"/>
        <v>155</v>
      </c>
      <c r="B156" s="546" t="s">
        <v>810</v>
      </c>
      <c r="C156" s="546" t="s">
        <v>811</v>
      </c>
      <c r="D156" s="546" t="s">
        <v>812</v>
      </c>
      <c r="E156" s="547">
        <v>1113</v>
      </c>
      <c r="F156" s="547">
        <f t="shared" si="8"/>
        <v>777554</v>
      </c>
      <c r="G156" s="543">
        <f t="shared" si="6"/>
        <v>0.9214996112786089</v>
      </c>
    </row>
    <row r="157" spans="1:7" ht="11.25">
      <c r="A157" s="546">
        <f t="shared" si="7"/>
        <v>156</v>
      </c>
      <c r="B157" s="546" t="s">
        <v>813</v>
      </c>
      <c r="C157" s="546" t="s">
        <v>4139</v>
      </c>
      <c r="D157" s="546" t="s">
        <v>4140</v>
      </c>
      <c r="E157" s="547">
        <v>1102</v>
      </c>
      <c r="F157" s="547">
        <f t="shared" si="8"/>
        <v>778656</v>
      </c>
      <c r="G157" s="543">
        <f t="shared" si="6"/>
        <v>0.9228056203424541</v>
      </c>
    </row>
    <row r="158" spans="1:7" ht="11.25">
      <c r="A158" s="546">
        <f t="shared" si="7"/>
        <v>157</v>
      </c>
      <c r="B158" s="546" t="s">
        <v>1935</v>
      </c>
      <c r="C158" s="546" t="s">
        <v>4141</v>
      </c>
      <c r="D158" s="546" t="s">
        <v>1937</v>
      </c>
      <c r="E158" s="547">
        <v>1097</v>
      </c>
      <c r="F158" s="547">
        <f t="shared" si="8"/>
        <v>779753</v>
      </c>
      <c r="G158" s="543">
        <f t="shared" si="6"/>
        <v>0.924105703775338</v>
      </c>
    </row>
    <row r="159" spans="1:7" ht="11.25">
      <c r="A159" s="546">
        <f t="shared" si="7"/>
        <v>158</v>
      </c>
      <c r="B159" s="546" t="s">
        <v>1753</v>
      </c>
      <c r="C159" s="546" t="s">
        <v>4142</v>
      </c>
      <c r="D159" s="546" t="s">
        <v>1755</v>
      </c>
      <c r="E159" s="547">
        <v>1088</v>
      </c>
      <c r="F159" s="547">
        <f t="shared" si="8"/>
        <v>780841</v>
      </c>
      <c r="G159" s="543">
        <f t="shared" si="6"/>
        <v>0.9253951210724918</v>
      </c>
    </row>
    <row r="160" spans="1:7" ht="11.25">
      <c r="A160" s="546">
        <f t="shared" si="7"/>
        <v>159</v>
      </c>
      <c r="B160" s="546" t="s">
        <v>4078</v>
      </c>
      <c r="C160" s="546" t="s">
        <v>4143</v>
      </c>
      <c r="D160" s="546" t="s">
        <v>4080</v>
      </c>
      <c r="E160" s="547">
        <v>1084</v>
      </c>
      <c r="F160" s="547">
        <f t="shared" si="8"/>
        <v>781925</v>
      </c>
      <c r="G160" s="543">
        <f t="shared" si="6"/>
        <v>0.9266797978648766</v>
      </c>
    </row>
    <row r="161" spans="1:7" ht="11.25">
      <c r="A161" s="546">
        <f t="shared" si="7"/>
        <v>160</v>
      </c>
      <c r="B161" s="546" t="s">
        <v>150</v>
      </c>
      <c r="C161" s="546" t="s">
        <v>4144</v>
      </c>
      <c r="D161" s="546" t="s">
        <v>152</v>
      </c>
      <c r="E161" s="547">
        <v>1080</v>
      </c>
      <c r="F161" s="547">
        <f t="shared" si="8"/>
        <v>783005</v>
      </c>
      <c r="G161" s="543">
        <f t="shared" si="6"/>
        <v>0.9279597341524926</v>
      </c>
    </row>
    <row r="162" spans="1:7" ht="11.25">
      <c r="A162" s="546">
        <f t="shared" si="7"/>
        <v>161</v>
      </c>
      <c r="B162" s="546" t="s">
        <v>2647</v>
      </c>
      <c r="C162" s="546" t="s">
        <v>4145</v>
      </c>
      <c r="D162" s="546" t="s">
        <v>2649</v>
      </c>
      <c r="E162" s="547">
        <v>1070</v>
      </c>
      <c r="F162" s="547">
        <f t="shared" si="8"/>
        <v>784075</v>
      </c>
      <c r="G162" s="543">
        <f t="shared" si="6"/>
        <v>0.9292278191781861</v>
      </c>
    </row>
    <row r="163" spans="1:7" ht="11.25">
      <c r="A163" s="546">
        <f t="shared" si="7"/>
        <v>162</v>
      </c>
      <c r="B163" s="546" t="s">
        <v>4146</v>
      </c>
      <c r="C163" s="546" t="s">
        <v>4147</v>
      </c>
      <c r="D163" s="546" t="s">
        <v>4148</v>
      </c>
      <c r="E163" s="547">
        <v>1070</v>
      </c>
      <c r="F163" s="547">
        <f t="shared" si="8"/>
        <v>785145</v>
      </c>
      <c r="G163" s="543">
        <f t="shared" si="6"/>
        <v>0.9304959042038796</v>
      </c>
    </row>
    <row r="164" spans="1:7" ht="11.25">
      <c r="A164" s="546">
        <f t="shared" si="7"/>
        <v>163</v>
      </c>
      <c r="B164" s="546" t="s">
        <v>4451</v>
      </c>
      <c r="C164" s="546" t="s">
        <v>4149</v>
      </c>
      <c r="D164" s="546" t="s">
        <v>4453</v>
      </c>
      <c r="E164" s="547">
        <v>1050</v>
      </c>
      <c r="F164" s="547">
        <f t="shared" si="8"/>
        <v>786195</v>
      </c>
      <c r="G164" s="543">
        <f t="shared" si="6"/>
        <v>0.9317402867057284</v>
      </c>
    </row>
    <row r="165" spans="1:7" ht="11.25">
      <c r="A165" s="546">
        <f t="shared" si="7"/>
        <v>164</v>
      </c>
      <c r="B165" s="546" t="s">
        <v>4150</v>
      </c>
      <c r="C165" s="546" t="s">
        <v>4151</v>
      </c>
      <c r="D165" s="546" t="s">
        <v>3801</v>
      </c>
      <c r="E165" s="547">
        <v>1046</v>
      </c>
      <c r="F165" s="547">
        <f t="shared" si="8"/>
        <v>787241</v>
      </c>
      <c r="G165" s="543">
        <f t="shared" si="6"/>
        <v>0.9329799287028083</v>
      </c>
    </row>
    <row r="166" spans="1:7" ht="11.25">
      <c r="A166" s="546">
        <f t="shared" si="7"/>
        <v>165</v>
      </c>
      <c r="B166" s="546" t="s">
        <v>4152</v>
      </c>
      <c r="C166" s="546" t="s">
        <v>4153</v>
      </c>
      <c r="D166" s="546" t="s">
        <v>4154</v>
      </c>
      <c r="E166" s="547">
        <v>1006</v>
      </c>
      <c r="F166" s="547">
        <f t="shared" si="8"/>
        <v>788247</v>
      </c>
      <c r="G166" s="543">
        <f t="shared" si="6"/>
        <v>0.9341721656521986</v>
      </c>
    </row>
    <row r="167" spans="1:7" ht="11.25">
      <c r="A167" s="546">
        <f t="shared" si="7"/>
        <v>166</v>
      </c>
      <c r="B167" s="546" t="s">
        <v>2522</v>
      </c>
      <c r="C167" s="546" t="s">
        <v>4155</v>
      </c>
      <c r="D167" s="546" t="s">
        <v>2524</v>
      </c>
      <c r="E167" s="547">
        <v>978</v>
      </c>
      <c r="F167" s="547">
        <f t="shared" si="8"/>
        <v>789225</v>
      </c>
      <c r="G167" s="543">
        <f t="shared" si="6"/>
        <v>0.9353312190682064</v>
      </c>
    </row>
    <row r="168" spans="1:7" ht="11.25">
      <c r="A168" s="546">
        <f t="shared" si="7"/>
        <v>167</v>
      </c>
      <c r="B168" s="546" t="s">
        <v>367</v>
      </c>
      <c r="C168" s="546" t="s">
        <v>4156</v>
      </c>
      <c r="D168" s="546" t="s">
        <v>369</v>
      </c>
      <c r="E168" s="547">
        <v>953</v>
      </c>
      <c r="F168" s="547">
        <f t="shared" si="8"/>
        <v>790178</v>
      </c>
      <c r="G168" s="543">
        <f t="shared" si="6"/>
        <v>0.9364606443294082</v>
      </c>
    </row>
    <row r="169" spans="1:7" ht="11.25">
      <c r="A169" s="546">
        <f t="shared" si="7"/>
        <v>168</v>
      </c>
      <c r="B169" s="546" t="s">
        <v>4873</v>
      </c>
      <c r="C169" s="546" t="s">
        <v>3015</v>
      </c>
      <c r="D169" s="546" t="s">
        <v>4875</v>
      </c>
      <c r="E169" s="547">
        <v>943</v>
      </c>
      <c r="F169" s="547">
        <f t="shared" si="8"/>
        <v>791121</v>
      </c>
      <c r="G169" s="543">
        <f t="shared" si="6"/>
        <v>0.9375782183286876</v>
      </c>
    </row>
    <row r="170" spans="1:7" ht="11.25">
      <c r="A170" s="546">
        <f t="shared" si="7"/>
        <v>169</v>
      </c>
      <c r="B170" s="546" t="s">
        <v>1885</v>
      </c>
      <c r="C170" s="546" t="s">
        <v>4157</v>
      </c>
      <c r="D170" s="546" t="s">
        <v>1887</v>
      </c>
      <c r="E170" s="547">
        <v>925</v>
      </c>
      <c r="F170" s="547">
        <f t="shared" si="8"/>
        <v>792046</v>
      </c>
      <c r="G170" s="543">
        <f t="shared" si="6"/>
        <v>0.9386744600565068</v>
      </c>
    </row>
    <row r="171" spans="1:7" ht="11.25">
      <c r="A171" s="546">
        <f t="shared" si="7"/>
        <v>170</v>
      </c>
      <c r="B171" s="546" t="s">
        <v>4342</v>
      </c>
      <c r="C171" s="546" t="s">
        <v>5014</v>
      </c>
      <c r="D171" s="546" t="s">
        <v>4344</v>
      </c>
      <c r="E171" s="547">
        <v>901</v>
      </c>
      <c r="F171" s="547">
        <f t="shared" si="8"/>
        <v>792947</v>
      </c>
      <c r="G171" s="543">
        <f t="shared" si="6"/>
        <v>0.9397422587557123</v>
      </c>
    </row>
    <row r="172" spans="1:7" ht="11.25">
      <c r="A172" s="546">
        <f t="shared" si="7"/>
        <v>171</v>
      </c>
      <c r="B172" s="546" t="s">
        <v>4043</v>
      </c>
      <c r="C172" s="546" t="s">
        <v>4158</v>
      </c>
      <c r="D172" s="546" t="s">
        <v>4045</v>
      </c>
      <c r="E172" s="547">
        <v>900</v>
      </c>
      <c r="F172" s="547">
        <f t="shared" si="8"/>
        <v>793847</v>
      </c>
      <c r="G172" s="543">
        <f t="shared" si="6"/>
        <v>0.9408088723287256</v>
      </c>
    </row>
    <row r="173" spans="1:7" ht="11.25">
      <c r="A173" s="546">
        <f t="shared" si="7"/>
        <v>172</v>
      </c>
      <c r="B173" s="546" t="s">
        <v>4159</v>
      </c>
      <c r="C173" s="546" t="s">
        <v>4160</v>
      </c>
      <c r="D173" s="546" t="s">
        <v>4161</v>
      </c>
      <c r="E173" s="547">
        <v>874</v>
      </c>
      <c r="F173" s="547">
        <f t="shared" si="8"/>
        <v>794721</v>
      </c>
      <c r="G173" s="543">
        <f t="shared" si="6"/>
        <v>0.9418446726207407</v>
      </c>
    </row>
    <row r="174" spans="1:7" ht="11.25">
      <c r="A174" s="546">
        <f t="shared" si="7"/>
        <v>173</v>
      </c>
      <c r="B174" s="546" t="s">
        <v>4363</v>
      </c>
      <c r="C174" s="546" t="s">
        <v>4162</v>
      </c>
      <c r="D174" s="546" t="s">
        <v>4365</v>
      </c>
      <c r="E174" s="547">
        <v>870</v>
      </c>
      <c r="F174" s="547">
        <f t="shared" si="8"/>
        <v>795591</v>
      </c>
      <c r="G174" s="543">
        <f t="shared" si="6"/>
        <v>0.9428757324079868</v>
      </c>
    </row>
    <row r="175" spans="1:7" ht="11.25">
      <c r="A175" s="546">
        <f t="shared" si="7"/>
        <v>174</v>
      </c>
      <c r="B175" s="546" t="s">
        <v>4808</v>
      </c>
      <c r="C175" s="546" t="s">
        <v>4163</v>
      </c>
      <c r="D175" s="546" t="s">
        <v>4810</v>
      </c>
      <c r="E175" s="547">
        <v>842</v>
      </c>
      <c r="F175" s="547">
        <f t="shared" si="8"/>
        <v>796433</v>
      </c>
      <c r="G175" s="543">
        <f t="shared" si="6"/>
        <v>0.9438736086618503</v>
      </c>
    </row>
    <row r="176" spans="1:7" ht="11.25">
      <c r="A176" s="546">
        <f t="shared" si="7"/>
        <v>175</v>
      </c>
      <c r="B176" s="546" t="s">
        <v>4164</v>
      </c>
      <c r="C176" s="546" t="s">
        <v>4165</v>
      </c>
      <c r="D176" s="546" t="s">
        <v>4166</v>
      </c>
      <c r="E176" s="547">
        <v>816</v>
      </c>
      <c r="F176" s="547">
        <f t="shared" si="8"/>
        <v>797249</v>
      </c>
      <c r="G176" s="543">
        <f t="shared" si="6"/>
        <v>0.9448406716347156</v>
      </c>
    </row>
    <row r="177" spans="1:7" ht="11.25">
      <c r="A177" s="546">
        <f t="shared" si="7"/>
        <v>176</v>
      </c>
      <c r="B177" s="546" t="s">
        <v>1629</v>
      </c>
      <c r="C177" s="546" t="s">
        <v>4167</v>
      </c>
      <c r="D177" s="546" t="s">
        <v>1631</v>
      </c>
      <c r="E177" s="547">
        <v>809</v>
      </c>
      <c r="F177" s="547">
        <f t="shared" si="8"/>
        <v>798058</v>
      </c>
      <c r="G177" s="543">
        <f t="shared" si="6"/>
        <v>0.9457994387242353</v>
      </c>
    </row>
    <row r="178" spans="1:7" ht="11.25">
      <c r="A178" s="546">
        <f t="shared" si="7"/>
        <v>177</v>
      </c>
      <c r="B178" s="546" t="s">
        <v>4417</v>
      </c>
      <c r="C178" s="546" t="s">
        <v>4168</v>
      </c>
      <c r="D178" s="546" t="s">
        <v>4419</v>
      </c>
      <c r="E178" s="547">
        <v>789</v>
      </c>
      <c r="F178" s="547">
        <f t="shared" si="8"/>
        <v>798847</v>
      </c>
      <c r="G178" s="543">
        <f t="shared" si="6"/>
        <v>0.9467345032899103</v>
      </c>
    </row>
    <row r="179" spans="1:7" ht="11.25">
      <c r="A179" s="546">
        <f t="shared" si="7"/>
        <v>178</v>
      </c>
      <c r="B179" s="546" t="s">
        <v>569</v>
      </c>
      <c r="C179" s="546" t="s">
        <v>4169</v>
      </c>
      <c r="D179" s="546" t="s">
        <v>4170</v>
      </c>
      <c r="E179" s="547">
        <v>763</v>
      </c>
      <c r="F179" s="547">
        <f t="shared" si="8"/>
        <v>799610</v>
      </c>
      <c r="G179" s="543">
        <f t="shared" si="6"/>
        <v>0.9476387545745871</v>
      </c>
    </row>
    <row r="180" spans="1:7" ht="11.25">
      <c r="A180" s="546">
        <f t="shared" si="7"/>
        <v>179</v>
      </c>
      <c r="B180" s="546" t="s">
        <v>4171</v>
      </c>
      <c r="C180" s="546" t="s">
        <v>4172</v>
      </c>
      <c r="D180" s="546" t="s">
        <v>4173</v>
      </c>
      <c r="E180" s="547">
        <v>761</v>
      </c>
      <c r="F180" s="547">
        <f t="shared" si="8"/>
        <v>800371</v>
      </c>
      <c r="G180" s="543">
        <f t="shared" si="6"/>
        <v>0.9485406356068794</v>
      </c>
    </row>
    <row r="181" spans="1:7" ht="11.25">
      <c r="A181" s="546">
        <f t="shared" si="7"/>
        <v>180</v>
      </c>
      <c r="B181" s="546" t="s">
        <v>4841</v>
      </c>
      <c r="C181" s="546" t="s">
        <v>4174</v>
      </c>
      <c r="D181" s="546" t="s">
        <v>4843</v>
      </c>
      <c r="E181" s="547">
        <v>756</v>
      </c>
      <c r="F181" s="547">
        <f t="shared" si="8"/>
        <v>801127</v>
      </c>
      <c r="G181" s="543">
        <f t="shared" si="6"/>
        <v>0.9494365910082105</v>
      </c>
    </row>
    <row r="182" spans="1:7" ht="11.25">
      <c r="A182" s="546">
        <f t="shared" si="7"/>
        <v>181</v>
      </c>
      <c r="B182" s="546" t="s">
        <v>4175</v>
      </c>
      <c r="C182" s="546" t="s">
        <v>4176</v>
      </c>
      <c r="D182" s="546" t="s">
        <v>1761</v>
      </c>
      <c r="E182" s="547">
        <v>743</v>
      </c>
      <c r="F182" s="547">
        <f t="shared" si="8"/>
        <v>801870</v>
      </c>
      <c r="G182" s="543">
        <f t="shared" si="6"/>
        <v>0.9503171397690426</v>
      </c>
    </row>
    <row r="183" spans="1:7" ht="11.25">
      <c r="A183" s="546">
        <f t="shared" si="7"/>
        <v>182</v>
      </c>
      <c r="B183" s="546" t="s">
        <v>1191</v>
      </c>
      <c r="C183" s="546" t="s">
        <v>4177</v>
      </c>
      <c r="D183" s="546" t="s">
        <v>1193</v>
      </c>
      <c r="E183" s="547">
        <v>741</v>
      </c>
      <c r="F183" s="547">
        <f t="shared" si="8"/>
        <v>802611</v>
      </c>
      <c r="G183" s="543">
        <f t="shared" si="6"/>
        <v>0.9511953182774902</v>
      </c>
    </row>
    <row r="184" spans="1:7" ht="11.25">
      <c r="A184" s="546">
        <f t="shared" si="7"/>
        <v>183</v>
      </c>
      <c r="B184" s="546" t="s">
        <v>4178</v>
      </c>
      <c r="C184" s="546" t="s">
        <v>4179</v>
      </c>
      <c r="D184" s="546" t="s">
        <v>3115</v>
      </c>
      <c r="E184" s="547">
        <v>737</v>
      </c>
      <c r="F184" s="547">
        <f t="shared" si="8"/>
        <v>803348</v>
      </c>
      <c r="G184" s="543">
        <f t="shared" si="6"/>
        <v>0.9520687562811688</v>
      </c>
    </row>
    <row r="185" spans="1:7" ht="11.25">
      <c r="A185" s="546">
        <f t="shared" si="7"/>
        <v>184</v>
      </c>
      <c r="B185" s="546" t="s">
        <v>4180</v>
      </c>
      <c r="C185" s="546" t="s">
        <v>4181</v>
      </c>
      <c r="D185" s="546" t="s">
        <v>4182</v>
      </c>
      <c r="E185" s="547">
        <v>736</v>
      </c>
      <c r="F185" s="547">
        <f t="shared" si="8"/>
        <v>804084</v>
      </c>
      <c r="G185" s="543">
        <f t="shared" si="6"/>
        <v>0.9529410091586552</v>
      </c>
    </row>
    <row r="186" spans="1:7" ht="11.25">
      <c r="A186" s="546">
        <f t="shared" si="7"/>
        <v>185</v>
      </c>
      <c r="B186" s="546" t="s">
        <v>4183</v>
      </c>
      <c r="C186" s="546" t="s">
        <v>4184</v>
      </c>
      <c r="D186" s="546" t="s">
        <v>4095</v>
      </c>
      <c r="E186" s="547">
        <v>734</v>
      </c>
      <c r="F186" s="547">
        <f t="shared" si="8"/>
        <v>804818</v>
      </c>
      <c r="G186" s="543">
        <f t="shared" si="6"/>
        <v>0.9538108917837571</v>
      </c>
    </row>
    <row r="187" spans="1:7" ht="11.25">
      <c r="A187" s="546">
        <f t="shared" si="7"/>
        <v>186</v>
      </c>
      <c r="B187" s="546" t="s">
        <v>4853</v>
      </c>
      <c r="C187" s="546" t="s">
        <v>4185</v>
      </c>
      <c r="D187" s="546" t="s">
        <v>4855</v>
      </c>
      <c r="E187" s="547">
        <v>728</v>
      </c>
      <c r="F187" s="547">
        <f t="shared" si="8"/>
        <v>805546</v>
      </c>
      <c r="G187" s="543">
        <f t="shared" si="6"/>
        <v>0.9546736636517056</v>
      </c>
    </row>
    <row r="188" spans="1:7" ht="11.25">
      <c r="A188" s="546">
        <f t="shared" si="7"/>
        <v>187</v>
      </c>
      <c r="B188" s="546" t="s">
        <v>1412</v>
      </c>
      <c r="C188" s="546" t="s">
        <v>3823</v>
      </c>
      <c r="D188" s="546" t="s">
        <v>1414</v>
      </c>
      <c r="E188" s="547">
        <v>728</v>
      </c>
      <c r="F188" s="547">
        <f t="shared" si="8"/>
        <v>806274</v>
      </c>
      <c r="G188" s="543">
        <f t="shared" si="6"/>
        <v>0.9555364355196542</v>
      </c>
    </row>
    <row r="189" spans="1:7" ht="11.25">
      <c r="A189" s="546">
        <f t="shared" si="7"/>
        <v>188</v>
      </c>
      <c r="B189" s="546" t="s">
        <v>1463</v>
      </c>
      <c r="C189" s="546" t="s">
        <v>4186</v>
      </c>
      <c r="D189" s="546" t="s">
        <v>1465</v>
      </c>
      <c r="E189" s="547">
        <v>720</v>
      </c>
      <c r="F189" s="547">
        <f t="shared" si="8"/>
        <v>806994</v>
      </c>
      <c r="G189" s="543">
        <f t="shared" si="6"/>
        <v>0.9563897263780647</v>
      </c>
    </row>
    <row r="190" spans="1:7" ht="11.25">
      <c r="A190" s="546">
        <f t="shared" si="7"/>
        <v>189</v>
      </c>
      <c r="B190" s="546" t="s">
        <v>4187</v>
      </c>
      <c r="C190" s="546" t="s">
        <v>4188</v>
      </c>
      <c r="D190" s="546" t="s">
        <v>4999</v>
      </c>
      <c r="E190" s="547">
        <v>720</v>
      </c>
      <c r="F190" s="547">
        <f t="shared" si="8"/>
        <v>807714</v>
      </c>
      <c r="G190" s="543">
        <f t="shared" si="6"/>
        <v>0.9572430172364753</v>
      </c>
    </row>
    <row r="191" spans="1:7" ht="11.25">
      <c r="A191" s="546">
        <f t="shared" si="7"/>
        <v>190</v>
      </c>
      <c r="B191" s="546" t="s">
        <v>4189</v>
      </c>
      <c r="C191" s="546" t="s">
        <v>4190</v>
      </c>
      <c r="D191" s="546" t="s">
        <v>4191</v>
      </c>
      <c r="E191" s="547">
        <v>719</v>
      </c>
      <c r="F191" s="547">
        <f t="shared" si="8"/>
        <v>808433</v>
      </c>
      <c r="G191" s="543">
        <f t="shared" si="6"/>
        <v>0.9580951229686937</v>
      </c>
    </row>
    <row r="192" spans="1:7" ht="11.25">
      <c r="A192" s="546">
        <f t="shared" si="7"/>
        <v>191</v>
      </c>
      <c r="B192" s="546" t="s">
        <v>1448</v>
      </c>
      <c r="C192" s="546" t="s">
        <v>4192</v>
      </c>
      <c r="D192" s="546" t="s">
        <v>1450</v>
      </c>
      <c r="E192" s="547">
        <v>714</v>
      </c>
      <c r="F192" s="547">
        <f t="shared" si="8"/>
        <v>809147</v>
      </c>
      <c r="G192" s="543">
        <f t="shared" si="6"/>
        <v>0.9589413030699508</v>
      </c>
    </row>
    <row r="193" spans="1:7" ht="11.25">
      <c r="A193" s="546">
        <f t="shared" si="7"/>
        <v>192</v>
      </c>
      <c r="B193" s="546" t="s">
        <v>2635</v>
      </c>
      <c r="C193" s="546" t="s">
        <v>4193</v>
      </c>
      <c r="D193" s="546" t="s">
        <v>2637</v>
      </c>
      <c r="E193" s="547">
        <v>714</v>
      </c>
      <c r="F193" s="547">
        <f t="shared" si="8"/>
        <v>809861</v>
      </c>
      <c r="G193" s="543">
        <f t="shared" si="6"/>
        <v>0.9597874831712081</v>
      </c>
    </row>
    <row r="194" spans="1:7" ht="11.25">
      <c r="A194" s="546">
        <f t="shared" si="7"/>
        <v>193</v>
      </c>
      <c r="B194" s="546" t="s">
        <v>364</v>
      </c>
      <c r="C194" s="546" t="s">
        <v>4194</v>
      </c>
      <c r="D194" s="546" t="s">
        <v>4195</v>
      </c>
      <c r="E194" s="547">
        <v>706</v>
      </c>
      <c r="F194" s="547">
        <f t="shared" si="8"/>
        <v>810567</v>
      </c>
      <c r="G194" s="543">
        <f t="shared" si="6"/>
        <v>0.9606241822629273</v>
      </c>
    </row>
    <row r="195" spans="1:7" ht="11.25">
      <c r="A195" s="546">
        <f t="shared" si="7"/>
        <v>194</v>
      </c>
      <c r="B195" s="546" t="s">
        <v>4196</v>
      </c>
      <c r="C195" s="546" t="s">
        <v>5005</v>
      </c>
      <c r="D195" s="546" t="s">
        <v>4197</v>
      </c>
      <c r="E195" s="547">
        <v>697</v>
      </c>
      <c r="F195" s="547">
        <f t="shared" si="8"/>
        <v>811264</v>
      </c>
      <c r="G195" s="543">
        <f aca="true" t="shared" si="9" ref="G195:G258">F195/F$307</f>
        <v>0.9614502152189165</v>
      </c>
    </row>
    <row r="196" spans="1:7" ht="11.25">
      <c r="A196" s="546">
        <f aca="true" t="shared" si="10" ref="A196:A259">A195+1</f>
        <v>195</v>
      </c>
      <c r="B196" s="546" t="s">
        <v>4198</v>
      </c>
      <c r="C196" s="546" t="s">
        <v>4199</v>
      </c>
      <c r="D196" s="546" t="s">
        <v>4946</v>
      </c>
      <c r="E196" s="547">
        <v>695</v>
      </c>
      <c r="F196" s="547">
        <f aca="true" t="shared" si="11" ref="F196:F259">E196+F195</f>
        <v>811959</v>
      </c>
      <c r="G196" s="543">
        <f t="shared" si="9"/>
        <v>0.9622738779225212</v>
      </c>
    </row>
    <row r="197" spans="1:7" ht="11.25">
      <c r="A197" s="546">
        <f t="shared" si="10"/>
        <v>196</v>
      </c>
      <c r="B197" s="546" t="s">
        <v>1974</v>
      </c>
      <c r="C197" s="546" t="s">
        <v>4200</v>
      </c>
      <c r="D197" s="546" t="s">
        <v>1976</v>
      </c>
      <c r="E197" s="547">
        <v>679</v>
      </c>
      <c r="F197" s="547">
        <f t="shared" si="11"/>
        <v>812638</v>
      </c>
      <c r="G197" s="543">
        <f t="shared" si="9"/>
        <v>0.96307857860705</v>
      </c>
    </row>
    <row r="198" spans="1:7" ht="11.25">
      <c r="A198" s="546">
        <f t="shared" si="10"/>
        <v>197</v>
      </c>
      <c r="B198" s="546" t="s">
        <v>4201</v>
      </c>
      <c r="C198" s="546" t="s">
        <v>4202</v>
      </c>
      <c r="D198" s="546" t="s">
        <v>4203</v>
      </c>
      <c r="E198" s="547">
        <v>678</v>
      </c>
      <c r="F198" s="547">
        <f t="shared" si="11"/>
        <v>813316</v>
      </c>
      <c r="G198" s="543">
        <f t="shared" si="9"/>
        <v>0.9638820941653867</v>
      </c>
    </row>
    <row r="199" spans="1:7" ht="11.25">
      <c r="A199" s="546">
        <f t="shared" si="10"/>
        <v>198</v>
      </c>
      <c r="B199" s="546" t="s">
        <v>1588</v>
      </c>
      <c r="C199" s="546" t="s">
        <v>4204</v>
      </c>
      <c r="D199" s="546" t="s">
        <v>1590</v>
      </c>
      <c r="E199" s="547">
        <v>672</v>
      </c>
      <c r="F199" s="547">
        <f t="shared" si="11"/>
        <v>813988</v>
      </c>
      <c r="G199" s="543">
        <f t="shared" si="9"/>
        <v>0.96467849896657</v>
      </c>
    </row>
    <row r="200" spans="1:7" ht="11.25">
      <c r="A200" s="546">
        <f t="shared" si="10"/>
        <v>199</v>
      </c>
      <c r="B200" s="546" t="s">
        <v>4205</v>
      </c>
      <c r="C200" s="546" t="s">
        <v>4206</v>
      </c>
      <c r="D200" s="546" t="s">
        <v>4207</v>
      </c>
      <c r="E200" s="547">
        <v>668</v>
      </c>
      <c r="F200" s="547">
        <f t="shared" si="11"/>
        <v>814656</v>
      </c>
      <c r="G200" s="543">
        <f t="shared" si="9"/>
        <v>0.9654701632629843</v>
      </c>
    </row>
    <row r="201" spans="1:7" ht="11.25">
      <c r="A201" s="546">
        <f t="shared" si="10"/>
        <v>200</v>
      </c>
      <c r="B201" s="546" t="s">
        <v>2102</v>
      </c>
      <c r="C201" s="560" t="s">
        <v>4208</v>
      </c>
      <c r="D201" s="560" t="s">
        <v>4209</v>
      </c>
      <c r="E201" s="547">
        <v>658</v>
      </c>
      <c r="F201" s="547">
        <f t="shared" si="11"/>
        <v>815314</v>
      </c>
      <c r="G201" s="543">
        <f t="shared" si="9"/>
        <v>0.9662499762974761</v>
      </c>
    </row>
    <row r="202" spans="1:7" ht="11.25">
      <c r="A202" s="546">
        <f t="shared" si="10"/>
        <v>201</v>
      </c>
      <c r="B202" s="546" t="s">
        <v>4210</v>
      </c>
      <c r="C202" s="546" t="s">
        <v>4211</v>
      </c>
      <c r="D202" s="546" t="s">
        <v>4212</v>
      </c>
      <c r="E202" s="547">
        <v>656</v>
      </c>
      <c r="F202" s="547">
        <f t="shared" si="11"/>
        <v>815970</v>
      </c>
      <c r="G202" s="543">
        <f t="shared" si="9"/>
        <v>0.9670274190795836</v>
      </c>
    </row>
    <row r="203" spans="1:7" ht="11.25">
      <c r="A203" s="546">
        <f t="shared" si="10"/>
        <v>202</v>
      </c>
      <c r="B203" s="546" t="s">
        <v>1424</v>
      </c>
      <c r="C203" s="546" t="s">
        <v>4213</v>
      </c>
      <c r="D203" s="546" t="s">
        <v>1426</v>
      </c>
      <c r="E203" s="547">
        <v>652</v>
      </c>
      <c r="F203" s="547">
        <f t="shared" si="11"/>
        <v>816622</v>
      </c>
      <c r="G203" s="543">
        <f t="shared" si="9"/>
        <v>0.9678001213569221</v>
      </c>
    </row>
    <row r="204" spans="1:7" ht="11.25">
      <c r="A204" s="546">
        <f t="shared" si="10"/>
        <v>203</v>
      </c>
      <c r="B204" s="546" t="s">
        <v>4214</v>
      </c>
      <c r="C204" s="546" t="s">
        <v>4215</v>
      </c>
      <c r="D204" s="546" t="s">
        <v>4216</v>
      </c>
      <c r="E204" s="547">
        <v>642</v>
      </c>
      <c r="F204" s="547">
        <f t="shared" si="11"/>
        <v>817264</v>
      </c>
      <c r="G204" s="543">
        <f t="shared" si="9"/>
        <v>0.9685609723723382</v>
      </c>
    </row>
    <row r="205" spans="1:7" ht="11.25">
      <c r="A205" s="546">
        <f t="shared" si="10"/>
        <v>204</v>
      </c>
      <c r="B205" s="546" t="s">
        <v>1167</v>
      </c>
      <c r="C205" s="546" t="s">
        <v>4217</v>
      </c>
      <c r="D205" s="546" t="s">
        <v>1169</v>
      </c>
      <c r="E205" s="547">
        <v>641</v>
      </c>
      <c r="F205" s="547">
        <f t="shared" si="11"/>
        <v>817905</v>
      </c>
      <c r="G205" s="543">
        <f t="shared" si="9"/>
        <v>0.9693206382615621</v>
      </c>
    </row>
    <row r="206" spans="1:7" ht="11.25">
      <c r="A206" s="546">
        <f t="shared" si="10"/>
        <v>205</v>
      </c>
      <c r="B206" s="546" t="s">
        <v>4123</v>
      </c>
      <c r="C206" s="546" t="s">
        <v>4218</v>
      </c>
      <c r="D206" s="546" t="s">
        <v>4125</v>
      </c>
      <c r="E206" s="547">
        <v>627</v>
      </c>
      <c r="F206" s="547">
        <f t="shared" si="11"/>
        <v>818532</v>
      </c>
      <c r="G206" s="543">
        <f t="shared" si="9"/>
        <v>0.9700637123840946</v>
      </c>
    </row>
    <row r="207" spans="1:7" ht="11.25">
      <c r="A207" s="546">
        <f t="shared" si="10"/>
        <v>206</v>
      </c>
      <c r="B207" s="546" t="s">
        <v>1777</v>
      </c>
      <c r="C207" s="546" t="s">
        <v>4219</v>
      </c>
      <c r="D207" s="546" t="s">
        <v>1779</v>
      </c>
      <c r="E207" s="547">
        <v>604</v>
      </c>
      <c r="F207" s="547">
        <f t="shared" si="11"/>
        <v>819136</v>
      </c>
      <c r="G207" s="543">
        <f t="shared" si="9"/>
        <v>0.9707795286042058</v>
      </c>
    </row>
    <row r="208" spans="1:7" ht="11.25">
      <c r="A208" s="546">
        <f t="shared" si="10"/>
        <v>207</v>
      </c>
      <c r="B208" s="546" t="s">
        <v>1903</v>
      </c>
      <c r="C208" s="546" t="s">
        <v>4220</v>
      </c>
      <c r="D208" s="546" t="s">
        <v>1905</v>
      </c>
      <c r="E208" s="547">
        <v>603</v>
      </c>
      <c r="F208" s="547">
        <f t="shared" si="11"/>
        <v>819739</v>
      </c>
      <c r="G208" s="543">
        <f t="shared" si="9"/>
        <v>0.9714941596981247</v>
      </c>
    </row>
    <row r="209" spans="1:7" ht="11.25">
      <c r="A209" s="546">
        <f t="shared" si="10"/>
        <v>208</v>
      </c>
      <c r="B209" s="546" t="s">
        <v>1667</v>
      </c>
      <c r="C209" s="546" t="s">
        <v>4221</v>
      </c>
      <c r="D209" s="546" t="s">
        <v>1669</v>
      </c>
      <c r="E209" s="547">
        <v>600</v>
      </c>
      <c r="F209" s="547">
        <f t="shared" si="11"/>
        <v>820339</v>
      </c>
      <c r="G209" s="543">
        <f t="shared" si="9"/>
        <v>0.9722052354134668</v>
      </c>
    </row>
    <row r="210" spans="1:7" ht="11.25">
      <c r="A210" s="257">
        <f t="shared" si="10"/>
        <v>209</v>
      </c>
      <c r="B210" s="257" t="s">
        <v>5064</v>
      </c>
      <c r="C210" s="257" t="s">
        <v>4222</v>
      </c>
      <c r="D210" s="257" t="s">
        <v>5066</v>
      </c>
      <c r="E210" s="260">
        <v>586</v>
      </c>
      <c r="F210" s="260">
        <f t="shared" si="11"/>
        <v>820925</v>
      </c>
      <c r="G210" s="11">
        <f t="shared" si="9"/>
        <v>0.9728997193621177</v>
      </c>
    </row>
    <row r="211" spans="1:7" ht="11.25">
      <c r="A211" s="257">
        <f t="shared" si="10"/>
        <v>210</v>
      </c>
      <c r="B211" s="257" t="s">
        <v>4463</v>
      </c>
      <c r="C211" s="257" t="s">
        <v>4223</v>
      </c>
      <c r="D211" s="257" t="s">
        <v>4465</v>
      </c>
      <c r="E211" s="260">
        <v>577</v>
      </c>
      <c r="F211" s="260">
        <f t="shared" si="11"/>
        <v>821502</v>
      </c>
      <c r="G211" s="11">
        <f t="shared" si="9"/>
        <v>0.9735835371750384</v>
      </c>
    </row>
    <row r="212" spans="1:7" ht="11.25">
      <c r="A212" s="257">
        <f t="shared" si="10"/>
        <v>211</v>
      </c>
      <c r="B212" s="257" t="s">
        <v>506</v>
      </c>
      <c r="C212" s="257" t="s">
        <v>4224</v>
      </c>
      <c r="D212" s="257" t="s">
        <v>508</v>
      </c>
      <c r="E212" s="260">
        <v>569</v>
      </c>
      <c r="F212" s="260">
        <f t="shared" si="11"/>
        <v>822071</v>
      </c>
      <c r="G212" s="11">
        <f t="shared" si="9"/>
        <v>0.9742578739784212</v>
      </c>
    </row>
    <row r="213" spans="1:7" ht="11.25">
      <c r="A213" s="257">
        <f t="shared" si="10"/>
        <v>212</v>
      </c>
      <c r="B213" s="257" t="s">
        <v>2540</v>
      </c>
      <c r="C213" s="257" t="s">
        <v>4225</v>
      </c>
      <c r="D213" s="257" t="s">
        <v>2542</v>
      </c>
      <c r="E213" s="260">
        <v>542</v>
      </c>
      <c r="F213" s="260">
        <f t="shared" si="11"/>
        <v>822613</v>
      </c>
      <c r="G213" s="11">
        <f t="shared" si="9"/>
        <v>0.9749002123746137</v>
      </c>
    </row>
    <row r="214" spans="1:7" ht="11.25">
      <c r="A214" s="257">
        <f t="shared" si="10"/>
        <v>213</v>
      </c>
      <c r="B214" s="257" t="s">
        <v>454</v>
      </c>
      <c r="C214" s="257" t="s">
        <v>4226</v>
      </c>
      <c r="D214" s="257" t="s">
        <v>456</v>
      </c>
      <c r="E214" s="260">
        <v>484</v>
      </c>
      <c r="F214" s="260">
        <f t="shared" si="11"/>
        <v>823097</v>
      </c>
      <c r="G214" s="11">
        <f t="shared" si="9"/>
        <v>0.9754738134516563</v>
      </c>
    </row>
    <row r="215" spans="1:7" ht="11.25">
      <c r="A215" s="257">
        <f t="shared" si="10"/>
        <v>214</v>
      </c>
      <c r="B215" s="257" t="s">
        <v>4227</v>
      </c>
      <c r="C215" s="257" t="s">
        <v>4228</v>
      </c>
      <c r="D215" s="257" t="s">
        <v>256</v>
      </c>
      <c r="E215" s="260">
        <v>477</v>
      </c>
      <c r="F215" s="260">
        <f t="shared" si="11"/>
        <v>823574</v>
      </c>
      <c r="G215" s="11">
        <f t="shared" si="9"/>
        <v>0.9760391186453533</v>
      </c>
    </row>
    <row r="216" spans="1:7" ht="11.25">
      <c r="A216" s="257">
        <f t="shared" si="10"/>
        <v>215</v>
      </c>
      <c r="B216" s="257" t="s">
        <v>4493</v>
      </c>
      <c r="C216" s="257" t="s">
        <v>4229</v>
      </c>
      <c r="D216" s="257" t="s">
        <v>4495</v>
      </c>
      <c r="E216" s="260">
        <v>474</v>
      </c>
      <c r="F216" s="260">
        <f t="shared" si="11"/>
        <v>824048</v>
      </c>
      <c r="G216" s="11">
        <f t="shared" si="9"/>
        <v>0.9766008684604737</v>
      </c>
    </row>
    <row r="217" spans="1:7" ht="11.25">
      <c r="A217" s="257">
        <f t="shared" si="10"/>
        <v>216</v>
      </c>
      <c r="B217" s="257" t="s">
        <v>4881</v>
      </c>
      <c r="C217" s="257" t="s">
        <v>4230</v>
      </c>
      <c r="D217" s="257" t="s">
        <v>496</v>
      </c>
      <c r="E217" s="260">
        <v>470</v>
      </c>
      <c r="F217" s="260">
        <f t="shared" si="11"/>
        <v>824518</v>
      </c>
      <c r="G217" s="11">
        <f t="shared" si="9"/>
        <v>0.9771578777708251</v>
      </c>
    </row>
    <row r="218" spans="1:7" ht="11.25">
      <c r="A218" s="257">
        <f t="shared" si="10"/>
        <v>217</v>
      </c>
      <c r="B218" s="257" t="s">
        <v>4231</v>
      </c>
      <c r="C218" s="257" t="s">
        <v>4232</v>
      </c>
      <c r="D218" s="257" t="s">
        <v>4233</v>
      </c>
      <c r="E218" s="260">
        <v>453</v>
      </c>
      <c r="F218" s="260">
        <f t="shared" si="11"/>
        <v>824971</v>
      </c>
      <c r="G218" s="11">
        <f t="shared" si="9"/>
        <v>0.9776947399359084</v>
      </c>
    </row>
    <row r="219" spans="1:7" ht="11.25">
      <c r="A219" s="257">
        <f t="shared" si="10"/>
        <v>218</v>
      </c>
      <c r="B219" s="257" t="s">
        <v>4234</v>
      </c>
      <c r="C219" s="257" t="s">
        <v>4235</v>
      </c>
      <c r="D219" s="257" t="s">
        <v>271</v>
      </c>
      <c r="E219" s="260">
        <v>443</v>
      </c>
      <c r="F219" s="260">
        <f t="shared" si="11"/>
        <v>825414</v>
      </c>
      <c r="G219" s="11">
        <f t="shared" si="9"/>
        <v>0.9782197508390693</v>
      </c>
    </row>
    <row r="220" spans="1:7" ht="11.25">
      <c r="A220" s="257">
        <f t="shared" si="10"/>
        <v>219</v>
      </c>
      <c r="B220" s="257" t="s">
        <v>4236</v>
      </c>
      <c r="C220" s="257" t="s">
        <v>4237</v>
      </c>
      <c r="D220" s="257" t="s">
        <v>4238</v>
      </c>
      <c r="E220" s="260">
        <v>441</v>
      </c>
      <c r="F220" s="260">
        <f t="shared" si="11"/>
        <v>825855</v>
      </c>
      <c r="G220" s="11">
        <f t="shared" si="9"/>
        <v>0.9787423914898459</v>
      </c>
    </row>
    <row r="221" spans="1:7" ht="11.25">
      <c r="A221" s="257">
        <f t="shared" si="10"/>
        <v>220</v>
      </c>
      <c r="B221" s="257" t="s">
        <v>4239</v>
      </c>
      <c r="C221" s="257" t="s">
        <v>4240</v>
      </c>
      <c r="D221" s="257" t="s">
        <v>4241</v>
      </c>
      <c r="E221" s="260">
        <v>440</v>
      </c>
      <c r="F221" s="260">
        <f t="shared" si="11"/>
        <v>826295</v>
      </c>
      <c r="G221" s="11">
        <f t="shared" si="9"/>
        <v>0.9792638470144301</v>
      </c>
    </row>
    <row r="222" spans="1:7" ht="11.25">
      <c r="A222" s="257">
        <f t="shared" si="10"/>
        <v>221</v>
      </c>
      <c r="B222" s="257" t="s">
        <v>550</v>
      </c>
      <c r="C222" s="257" t="s">
        <v>4242</v>
      </c>
      <c r="D222" s="257" t="s">
        <v>552</v>
      </c>
      <c r="E222" s="260">
        <v>435</v>
      </c>
      <c r="F222" s="260">
        <f t="shared" si="11"/>
        <v>826730</v>
      </c>
      <c r="G222" s="11">
        <f t="shared" si="9"/>
        <v>0.9797793769080532</v>
      </c>
    </row>
    <row r="223" spans="1:7" ht="11.25">
      <c r="A223" s="257">
        <f t="shared" si="10"/>
        <v>222</v>
      </c>
      <c r="B223" s="257" t="s">
        <v>4243</v>
      </c>
      <c r="C223" s="257" t="s">
        <v>4244</v>
      </c>
      <c r="D223" s="257" t="s">
        <v>4024</v>
      </c>
      <c r="E223" s="260">
        <v>434</v>
      </c>
      <c r="F223" s="260">
        <f t="shared" si="11"/>
        <v>827164</v>
      </c>
      <c r="G223" s="11">
        <f t="shared" si="9"/>
        <v>0.980293721675484</v>
      </c>
    </row>
    <row r="224" spans="1:7" ht="11.25">
      <c r="A224" s="257">
        <f t="shared" si="10"/>
        <v>223</v>
      </c>
      <c r="B224" s="257" t="s">
        <v>4060</v>
      </c>
      <c r="C224" s="257" t="s">
        <v>4245</v>
      </c>
      <c r="D224" s="257" t="s">
        <v>4062</v>
      </c>
      <c r="E224" s="260">
        <v>433</v>
      </c>
      <c r="F224" s="260">
        <f t="shared" si="11"/>
        <v>827597</v>
      </c>
      <c r="G224" s="11">
        <f t="shared" si="9"/>
        <v>0.9808068813167226</v>
      </c>
    </row>
    <row r="225" spans="1:7" ht="11.25">
      <c r="A225" s="257">
        <f t="shared" si="10"/>
        <v>224</v>
      </c>
      <c r="B225" s="257" t="s">
        <v>547</v>
      </c>
      <c r="C225" s="257" t="s">
        <v>3831</v>
      </c>
      <c r="D225" s="257" t="s">
        <v>549</v>
      </c>
      <c r="E225" s="260">
        <v>412</v>
      </c>
      <c r="F225" s="260">
        <f t="shared" si="11"/>
        <v>828009</v>
      </c>
      <c r="G225" s="11">
        <f t="shared" si="9"/>
        <v>0.9812951533079243</v>
      </c>
    </row>
    <row r="226" spans="1:7" ht="11.25">
      <c r="A226" s="257">
        <f t="shared" si="10"/>
        <v>225</v>
      </c>
      <c r="B226" s="257" t="s">
        <v>4246</v>
      </c>
      <c r="C226" s="257" t="s">
        <v>4247</v>
      </c>
      <c r="D226" s="257" t="s">
        <v>4248</v>
      </c>
      <c r="E226" s="260">
        <v>407</v>
      </c>
      <c r="F226" s="260">
        <f t="shared" si="11"/>
        <v>828416</v>
      </c>
      <c r="G226" s="11">
        <f t="shared" si="9"/>
        <v>0.9817774996681646</v>
      </c>
    </row>
    <row r="227" spans="1:7" ht="11.25">
      <c r="A227" s="257">
        <f t="shared" si="10"/>
        <v>226</v>
      </c>
      <c r="B227" s="257" t="s">
        <v>4445</v>
      </c>
      <c r="C227" s="257" t="s">
        <v>4249</v>
      </c>
      <c r="D227" s="257" t="s">
        <v>4447</v>
      </c>
      <c r="E227" s="260">
        <v>403</v>
      </c>
      <c r="F227" s="260">
        <f t="shared" si="11"/>
        <v>828819</v>
      </c>
      <c r="G227" s="11">
        <f t="shared" si="9"/>
        <v>0.9822551055236362</v>
      </c>
    </row>
    <row r="228" spans="1:7" ht="11.25">
      <c r="A228" s="257">
        <f t="shared" si="10"/>
        <v>227</v>
      </c>
      <c r="B228" s="257" t="s">
        <v>2650</v>
      </c>
      <c r="C228" s="257" t="s">
        <v>4250</v>
      </c>
      <c r="D228" s="257" t="s">
        <v>2652</v>
      </c>
      <c r="E228" s="260">
        <v>402</v>
      </c>
      <c r="F228" s="260">
        <f t="shared" si="11"/>
        <v>829221</v>
      </c>
      <c r="G228" s="11">
        <f t="shared" si="9"/>
        <v>0.9827315262529154</v>
      </c>
    </row>
    <row r="229" spans="1:7" ht="11.25">
      <c r="A229" s="257">
        <f t="shared" si="10"/>
        <v>228</v>
      </c>
      <c r="B229" s="257" t="s">
        <v>4333</v>
      </c>
      <c r="C229" s="257" t="s">
        <v>4251</v>
      </c>
      <c r="D229" s="257" t="s">
        <v>4335</v>
      </c>
      <c r="E229" s="260">
        <v>387</v>
      </c>
      <c r="F229" s="260">
        <f t="shared" si="11"/>
        <v>829608</v>
      </c>
      <c r="G229" s="11">
        <f t="shared" si="9"/>
        <v>0.9831901700893111</v>
      </c>
    </row>
    <row r="230" spans="1:7" ht="11.25">
      <c r="A230" s="257">
        <f t="shared" si="10"/>
        <v>229</v>
      </c>
      <c r="B230" s="257" t="s">
        <v>4252</v>
      </c>
      <c r="C230" s="257" t="s">
        <v>4253</v>
      </c>
      <c r="D230" s="257" t="s">
        <v>4254</v>
      </c>
      <c r="E230" s="260">
        <v>376</v>
      </c>
      <c r="F230" s="260">
        <f t="shared" si="11"/>
        <v>829984</v>
      </c>
      <c r="G230" s="11">
        <f t="shared" si="9"/>
        <v>0.9836357775375922</v>
      </c>
    </row>
    <row r="231" spans="1:7" ht="11.25">
      <c r="A231" s="257">
        <f t="shared" si="10"/>
        <v>230</v>
      </c>
      <c r="B231" s="257" t="s">
        <v>4255</v>
      </c>
      <c r="C231" s="257" t="s">
        <v>4256</v>
      </c>
      <c r="D231" s="257" t="s">
        <v>3896</v>
      </c>
      <c r="E231" s="260">
        <v>372</v>
      </c>
      <c r="F231" s="260">
        <f t="shared" si="11"/>
        <v>830356</v>
      </c>
      <c r="G231" s="11">
        <f t="shared" si="9"/>
        <v>0.9840766444811043</v>
      </c>
    </row>
    <row r="232" spans="1:7" ht="11.25">
      <c r="A232" s="257">
        <f t="shared" si="10"/>
        <v>231</v>
      </c>
      <c r="B232" s="257" t="s">
        <v>4551</v>
      </c>
      <c r="C232" s="257" t="s">
        <v>3768</v>
      </c>
      <c r="D232" s="257" t="s">
        <v>4553</v>
      </c>
      <c r="E232" s="260">
        <v>370</v>
      </c>
      <c r="F232" s="260">
        <f t="shared" si="11"/>
        <v>830726</v>
      </c>
      <c r="G232" s="11">
        <f t="shared" si="9"/>
        <v>0.984515141172232</v>
      </c>
    </row>
    <row r="233" spans="1:7" ht="11.25">
      <c r="A233" s="257">
        <f t="shared" si="10"/>
        <v>232</v>
      </c>
      <c r="B233" s="257" t="s">
        <v>132</v>
      </c>
      <c r="C233" s="257" t="s">
        <v>4257</v>
      </c>
      <c r="D233" s="257" t="s">
        <v>4258</v>
      </c>
      <c r="E233" s="260">
        <v>368</v>
      </c>
      <c r="F233" s="260">
        <f t="shared" si="11"/>
        <v>831094</v>
      </c>
      <c r="G233" s="11">
        <f t="shared" si="9"/>
        <v>0.9849512676109752</v>
      </c>
    </row>
    <row r="234" spans="1:7" ht="11.25">
      <c r="A234" s="257">
        <f t="shared" si="10"/>
        <v>233</v>
      </c>
      <c r="B234" s="257" t="s">
        <v>512</v>
      </c>
      <c r="C234" s="257" t="s">
        <v>4259</v>
      </c>
      <c r="D234" s="257" t="s">
        <v>514</v>
      </c>
      <c r="E234" s="260">
        <v>365</v>
      </c>
      <c r="F234" s="260">
        <f t="shared" si="11"/>
        <v>831459</v>
      </c>
      <c r="G234" s="11">
        <f t="shared" si="9"/>
        <v>0.9853838386711417</v>
      </c>
    </row>
    <row r="235" spans="1:7" ht="11.25">
      <c r="A235" s="257">
        <f t="shared" si="10"/>
        <v>234</v>
      </c>
      <c r="B235" s="257" t="s">
        <v>4066</v>
      </c>
      <c r="C235" s="257" t="s">
        <v>4260</v>
      </c>
      <c r="D235" s="257" t="s">
        <v>4068</v>
      </c>
      <c r="E235" s="260">
        <v>364</v>
      </c>
      <c r="F235" s="260">
        <f t="shared" si="11"/>
        <v>831823</v>
      </c>
      <c r="G235" s="11">
        <f t="shared" si="9"/>
        <v>0.985815224605116</v>
      </c>
    </row>
    <row r="236" spans="1:7" ht="11.25">
      <c r="A236" s="257">
        <f t="shared" si="10"/>
        <v>235</v>
      </c>
      <c r="B236" s="257" t="s">
        <v>4261</v>
      </c>
      <c r="C236" s="257" t="s">
        <v>4262</v>
      </c>
      <c r="D236" s="257" t="s">
        <v>4263</v>
      </c>
      <c r="E236" s="260">
        <v>363</v>
      </c>
      <c r="F236" s="260">
        <f t="shared" si="11"/>
        <v>832186</v>
      </c>
      <c r="G236" s="11">
        <f t="shared" si="9"/>
        <v>0.986245425412898</v>
      </c>
    </row>
    <row r="237" spans="1:7" ht="11.25">
      <c r="A237" s="257">
        <f t="shared" si="10"/>
        <v>236</v>
      </c>
      <c r="B237" s="257" t="s">
        <v>4264</v>
      </c>
      <c r="C237" s="257" t="s">
        <v>4265</v>
      </c>
      <c r="D237" s="257" t="s">
        <v>4266</v>
      </c>
      <c r="E237" s="260">
        <v>363</v>
      </c>
      <c r="F237" s="260">
        <f t="shared" si="11"/>
        <v>832549</v>
      </c>
      <c r="G237" s="11">
        <f t="shared" si="9"/>
        <v>0.98667562622068</v>
      </c>
    </row>
    <row r="238" spans="1:7" ht="11.25">
      <c r="A238" s="257">
        <f t="shared" si="10"/>
        <v>237</v>
      </c>
      <c r="B238" s="257" t="s">
        <v>1747</v>
      </c>
      <c r="C238" s="257" t="s">
        <v>4267</v>
      </c>
      <c r="D238" s="257" t="s">
        <v>1749</v>
      </c>
      <c r="E238" s="260">
        <v>359</v>
      </c>
      <c r="F238" s="260">
        <f t="shared" si="11"/>
        <v>832908</v>
      </c>
      <c r="G238" s="11">
        <f t="shared" si="9"/>
        <v>0.987101086523693</v>
      </c>
    </row>
    <row r="239" spans="1:7" ht="11.25">
      <c r="A239" s="257">
        <f t="shared" si="10"/>
        <v>238</v>
      </c>
      <c r="B239" s="257" t="s">
        <v>1582</v>
      </c>
      <c r="C239" s="257" t="s">
        <v>3833</v>
      </c>
      <c r="D239" s="257" t="s">
        <v>1584</v>
      </c>
      <c r="E239" s="260">
        <v>358</v>
      </c>
      <c r="F239" s="260">
        <f t="shared" si="11"/>
        <v>833266</v>
      </c>
      <c r="G239" s="11">
        <f t="shared" si="9"/>
        <v>0.9875253617005139</v>
      </c>
    </row>
    <row r="240" spans="1:7" ht="11.25">
      <c r="A240" s="257">
        <f t="shared" si="10"/>
        <v>239</v>
      </c>
      <c r="B240" s="257" t="s">
        <v>2653</v>
      </c>
      <c r="C240" s="257" t="s">
        <v>4268</v>
      </c>
      <c r="D240" s="257" t="s">
        <v>2655</v>
      </c>
      <c r="E240" s="260">
        <v>354</v>
      </c>
      <c r="F240" s="260">
        <f t="shared" si="11"/>
        <v>833620</v>
      </c>
      <c r="G240" s="11">
        <f t="shared" si="9"/>
        <v>0.9879448963725658</v>
      </c>
    </row>
    <row r="241" spans="1:7" ht="11.25">
      <c r="A241" s="257">
        <f t="shared" si="10"/>
        <v>240</v>
      </c>
      <c r="B241" s="257" t="s">
        <v>1876</v>
      </c>
      <c r="C241" s="257" t="s">
        <v>4269</v>
      </c>
      <c r="D241" s="257" t="s">
        <v>1878</v>
      </c>
      <c r="E241" s="260">
        <v>350</v>
      </c>
      <c r="F241" s="260">
        <f t="shared" si="11"/>
        <v>833970</v>
      </c>
      <c r="G241" s="11">
        <f t="shared" si="9"/>
        <v>0.9883596905398487</v>
      </c>
    </row>
    <row r="242" spans="1:7" ht="11.25">
      <c r="A242" s="257">
        <f t="shared" si="10"/>
        <v>241</v>
      </c>
      <c r="B242" s="257" t="s">
        <v>4270</v>
      </c>
      <c r="C242" s="257" t="s">
        <v>4271</v>
      </c>
      <c r="D242" s="257" t="s">
        <v>2509</v>
      </c>
      <c r="E242" s="260">
        <v>350</v>
      </c>
      <c r="F242" s="260">
        <f t="shared" si="11"/>
        <v>834320</v>
      </c>
      <c r="G242" s="11">
        <f t="shared" si="9"/>
        <v>0.9887744847071316</v>
      </c>
    </row>
    <row r="243" spans="1:7" ht="11.25">
      <c r="A243" s="257">
        <f t="shared" si="10"/>
        <v>242</v>
      </c>
      <c r="B243" s="257" t="s">
        <v>481</v>
      </c>
      <c r="C243" s="257" t="s">
        <v>4272</v>
      </c>
      <c r="D243" s="257" t="s">
        <v>483</v>
      </c>
      <c r="E243" s="260">
        <v>338</v>
      </c>
      <c r="F243" s="260">
        <f t="shared" si="11"/>
        <v>834658</v>
      </c>
      <c r="G243" s="11">
        <f t="shared" si="9"/>
        <v>0.9891750573601077</v>
      </c>
    </row>
    <row r="244" spans="1:7" ht="11.25">
      <c r="A244" s="257">
        <f t="shared" si="10"/>
        <v>243</v>
      </c>
      <c r="B244" s="257" t="s">
        <v>2582</v>
      </c>
      <c r="C244" s="257" t="s">
        <v>4273</v>
      </c>
      <c r="D244" s="257" t="s">
        <v>2584</v>
      </c>
      <c r="E244" s="260">
        <v>336</v>
      </c>
      <c r="F244" s="260">
        <f t="shared" si="11"/>
        <v>834994</v>
      </c>
      <c r="G244" s="11">
        <f t="shared" si="9"/>
        <v>0.9895732597606993</v>
      </c>
    </row>
    <row r="245" spans="1:7" ht="11.25">
      <c r="A245" s="257">
        <f t="shared" si="10"/>
        <v>244</v>
      </c>
      <c r="B245" s="257" t="s">
        <v>4274</v>
      </c>
      <c r="C245" s="257" t="s">
        <v>4275</v>
      </c>
      <c r="D245" s="257" t="s">
        <v>4276</v>
      </c>
      <c r="E245" s="260">
        <v>333</v>
      </c>
      <c r="F245" s="260">
        <f t="shared" si="11"/>
        <v>835327</v>
      </c>
      <c r="G245" s="11">
        <f t="shared" si="9"/>
        <v>0.9899679067827142</v>
      </c>
    </row>
    <row r="246" spans="1:7" ht="11.25">
      <c r="A246" s="257">
        <f t="shared" si="10"/>
        <v>245</v>
      </c>
      <c r="B246" s="257" t="s">
        <v>4277</v>
      </c>
      <c r="C246" s="257" t="s">
        <v>4278</v>
      </c>
      <c r="D246" s="257" t="s">
        <v>4279</v>
      </c>
      <c r="E246" s="260">
        <v>331</v>
      </c>
      <c r="F246" s="260">
        <f t="shared" si="11"/>
        <v>835658</v>
      </c>
      <c r="G246" s="11">
        <f t="shared" si="9"/>
        <v>0.9903601835523447</v>
      </c>
    </row>
    <row r="247" spans="1:7" ht="11.25">
      <c r="A247" s="257">
        <f t="shared" si="10"/>
        <v>246</v>
      </c>
      <c r="B247" s="257" t="s">
        <v>409</v>
      </c>
      <c r="C247" s="257" t="s">
        <v>4280</v>
      </c>
      <c r="D247" s="257" t="s">
        <v>411</v>
      </c>
      <c r="E247" s="260">
        <v>330</v>
      </c>
      <c r="F247" s="260">
        <f t="shared" si="11"/>
        <v>835988</v>
      </c>
      <c r="G247" s="11">
        <f t="shared" si="9"/>
        <v>0.9907512751957829</v>
      </c>
    </row>
    <row r="248" spans="1:7" ht="11.25">
      <c r="A248" s="257">
        <f t="shared" si="10"/>
        <v>247</v>
      </c>
      <c r="B248" s="257" t="s">
        <v>1670</v>
      </c>
      <c r="C248" s="257" t="s">
        <v>4281</v>
      </c>
      <c r="D248" s="257" t="s">
        <v>1672</v>
      </c>
      <c r="E248" s="260">
        <v>323</v>
      </c>
      <c r="F248" s="260">
        <f t="shared" si="11"/>
        <v>836311</v>
      </c>
      <c r="G248" s="11">
        <f t="shared" si="9"/>
        <v>0.9911340709558754</v>
      </c>
    </row>
    <row r="249" spans="1:7" ht="11.25">
      <c r="A249" s="257">
        <f t="shared" si="10"/>
        <v>248</v>
      </c>
      <c r="B249" s="257" t="s">
        <v>4779</v>
      </c>
      <c r="C249" s="257" t="s">
        <v>4282</v>
      </c>
      <c r="D249" s="257" t="s">
        <v>4781</v>
      </c>
      <c r="E249" s="260">
        <v>320</v>
      </c>
      <c r="F249" s="260">
        <f t="shared" si="11"/>
        <v>836631</v>
      </c>
      <c r="G249" s="11">
        <f t="shared" si="9"/>
        <v>0.9915133113373912</v>
      </c>
    </row>
    <row r="250" spans="1:7" ht="11.25">
      <c r="A250" s="257">
        <f t="shared" si="10"/>
        <v>249</v>
      </c>
      <c r="B250" s="257" t="s">
        <v>4283</v>
      </c>
      <c r="C250" s="257" t="s">
        <v>4284</v>
      </c>
      <c r="D250" s="257" t="s">
        <v>3807</v>
      </c>
      <c r="E250" s="260">
        <v>316</v>
      </c>
      <c r="F250" s="260">
        <f t="shared" si="11"/>
        <v>836947</v>
      </c>
      <c r="G250" s="11">
        <f t="shared" si="9"/>
        <v>0.991887811214138</v>
      </c>
    </row>
    <row r="251" spans="1:7" ht="11.25">
      <c r="A251" s="257">
        <f t="shared" si="10"/>
        <v>250</v>
      </c>
      <c r="B251" s="257" t="s">
        <v>4285</v>
      </c>
      <c r="C251" s="257" t="s">
        <v>4286</v>
      </c>
      <c r="D251" s="257" t="s">
        <v>4287</v>
      </c>
      <c r="E251" s="260">
        <v>299</v>
      </c>
      <c r="F251" s="260">
        <f t="shared" si="11"/>
        <v>837246</v>
      </c>
      <c r="G251" s="11">
        <f t="shared" si="9"/>
        <v>0.9922421639456169</v>
      </c>
    </row>
    <row r="252" spans="1:7" ht="11.25">
      <c r="A252" s="257">
        <f t="shared" si="10"/>
        <v>251</v>
      </c>
      <c r="B252" s="257" t="s">
        <v>2501</v>
      </c>
      <c r="C252" s="257" t="s">
        <v>4288</v>
      </c>
      <c r="D252" s="257" t="s">
        <v>2503</v>
      </c>
      <c r="E252" s="260">
        <v>292</v>
      </c>
      <c r="F252" s="260">
        <f t="shared" si="11"/>
        <v>837538</v>
      </c>
      <c r="G252" s="11">
        <f t="shared" si="9"/>
        <v>0.9925882207937501</v>
      </c>
    </row>
    <row r="253" spans="1:7" ht="11.25">
      <c r="A253" s="257">
        <f t="shared" si="10"/>
        <v>252</v>
      </c>
      <c r="B253" s="257" t="s">
        <v>4805</v>
      </c>
      <c r="C253" s="257" t="s">
        <v>4289</v>
      </c>
      <c r="D253" s="257" t="s">
        <v>4807</v>
      </c>
      <c r="E253" s="260">
        <v>291</v>
      </c>
      <c r="F253" s="260">
        <f t="shared" si="11"/>
        <v>837829</v>
      </c>
      <c r="G253" s="11">
        <f t="shared" si="9"/>
        <v>0.9929330925156911</v>
      </c>
    </row>
    <row r="254" spans="1:7" ht="11.25">
      <c r="A254" s="257">
        <f t="shared" si="10"/>
        <v>253</v>
      </c>
      <c r="B254" s="257" t="s">
        <v>4290</v>
      </c>
      <c r="C254" s="257" t="s">
        <v>4291</v>
      </c>
      <c r="D254" s="257" t="s">
        <v>4292</v>
      </c>
      <c r="E254" s="260">
        <v>288</v>
      </c>
      <c r="F254" s="260">
        <f t="shared" si="11"/>
        <v>838117</v>
      </c>
      <c r="G254" s="11">
        <f t="shared" si="9"/>
        <v>0.9932744088590553</v>
      </c>
    </row>
    <row r="255" spans="1:7" ht="11.25">
      <c r="A255" s="257">
        <f t="shared" si="10"/>
        <v>254</v>
      </c>
      <c r="B255" s="257" t="s">
        <v>1864</v>
      </c>
      <c r="C255" s="257" t="s">
        <v>4293</v>
      </c>
      <c r="D255" s="257" t="s">
        <v>1866</v>
      </c>
      <c r="E255" s="260">
        <v>286</v>
      </c>
      <c r="F255" s="260">
        <f t="shared" si="11"/>
        <v>838403</v>
      </c>
      <c r="G255" s="11">
        <f t="shared" si="9"/>
        <v>0.9936133549500351</v>
      </c>
    </row>
    <row r="256" spans="1:7" ht="11.25">
      <c r="A256" s="257">
        <f t="shared" si="10"/>
        <v>255</v>
      </c>
      <c r="B256" s="257" t="s">
        <v>1641</v>
      </c>
      <c r="C256" s="257" t="s">
        <v>4294</v>
      </c>
      <c r="D256" s="257" t="s">
        <v>1643</v>
      </c>
      <c r="E256" s="260">
        <v>277</v>
      </c>
      <c r="F256" s="260">
        <f t="shared" si="11"/>
        <v>838680</v>
      </c>
      <c r="G256" s="11">
        <f t="shared" si="9"/>
        <v>0.9939416349052848</v>
      </c>
    </row>
    <row r="257" spans="1:7" ht="11.25">
      <c r="A257" s="257">
        <f t="shared" si="10"/>
        <v>256</v>
      </c>
      <c r="B257" s="257" t="s">
        <v>4557</v>
      </c>
      <c r="C257" s="257" t="s">
        <v>4295</v>
      </c>
      <c r="D257" s="257" t="s">
        <v>4559</v>
      </c>
      <c r="E257" s="260">
        <v>270</v>
      </c>
      <c r="F257" s="260">
        <f t="shared" si="11"/>
        <v>838950</v>
      </c>
      <c r="G257" s="11">
        <f t="shared" si="9"/>
        <v>0.9942616189771887</v>
      </c>
    </row>
    <row r="258" spans="1:7" ht="11.25">
      <c r="A258" s="257">
        <f t="shared" si="10"/>
        <v>257</v>
      </c>
      <c r="B258" s="257" t="s">
        <v>4296</v>
      </c>
      <c r="C258" s="257" t="s">
        <v>4297</v>
      </c>
      <c r="D258" s="257" t="s">
        <v>3485</v>
      </c>
      <c r="E258" s="260">
        <v>258</v>
      </c>
      <c r="F258" s="260">
        <f t="shared" si="11"/>
        <v>839208</v>
      </c>
      <c r="G258" s="11">
        <f t="shared" si="9"/>
        <v>0.9945673815347859</v>
      </c>
    </row>
    <row r="259" spans="1:7" ht="11.25">
      <c r="A259" s="257">
        <f t="shared" si="10"/>
        <v>258</v>
      </c>
      <c r="B259" s="257" t="s">
        <v>4823</v>
      </c>
      <c r="C259" s="257" t="s">
        <v>3486</v>
      </c>
      <c r="D259" s="257" t="s">
        <v>4825</v>
      </c>
      <c r="E259" s="260">
        <v>246</v>
      </c>
      <c r="F259" s="260">
        <f t="shared" si="11"/>
        <v>839454</v>
      </c>
      <c r="G259" s="11">
        <f aca="true" t="shared" si="12" ref="G259:G307">F259/F$307</f>
        <v>0.9948589225780761</v>
      </c>
    </row>
    <row r="260" spans="1:7" ht="11.25">
      <c r="A260" s="257">
        <f aca="true" t="shared" si="13" ref="A260:A307">A259+1</f>
        <v>259</v>
      </c>
      <c r="B260" s="257" t="s">
        <v>3487</v>
      </c>
      <c r="C260" s="257" t="s">
        <v>4970</v>
      </c>
      <c r="D260" s="257" t="s">
        <v>4971</v>
      </c>
      <c r="E260" s="260">
        <v>241</v>
      </c>
      <c r="F260" s="260">
        <f aca="true" t="shared" si="14" ref="F260:F307">E260+F259</f>
        <v>839695</v>
      </c>
      <c r="G260" s="11">
        <f t="shared" si="12"/>
        <v>0.9951445379904053</v>
      </c>
    </row>
    <row r="261" spans="1:7" ht="11.25">
      <c r="A261" s="257">
        <f t="shared" si="13"/>
        <v>260</v>
      </c>
      <c r="B261" s="257" t="s">
        <v>1861</v>
      </c>
      <c r="C261" s="257" t="s">
        <v>3488</v>
      </c>
      <c r="D261" s="257" t="s">
        <v>1863</v>
      </c>
      <c r="E261" s="260">
        <v>238</v>
      </c>
      <c r="F261" s="260">
        <f t="shared" si="14"/>
        <v>839933</v>
      </c>
      <c r="G261" s="11">
        <f t="shared" si="12"/>
        <v>0.9954265980241576</v>
      </c>
    </row>
    <row r="262" spans="1:7" ht="11.25">
      <c r="A262" s="257">
        <f t="shared" si="13"/>
        <v>261</v>
      </c>
      <c r="B262" s="257" t="s">
        <v>3489</v>
      </c>
      <c r="C262" s="257" t="s">
        <v>3490</v>
      </c>
      <c r="D262" s="257" t="s">
        <v>3491</v>
      </c>
      <c r="E262" s="260">
        <v>233</v>
      </c>
      <c r="F262" s="260">
        <f t="shared" si="14"/>
        <v>840166</v>
      </c>
      <c r="G262" s="11">
        <f t="shared" si="12"/>
        <v>0.9957027324269488</v>
      </c>
    </row>
    <row r="263" spans="1:7" ht="11.25">
      <c r="A263" s="257">
        <f t="shared" si="13"/>
        <v>262</v>
      </c>
      <c r="B263" s="257" t="s">
        <v>2621</v>
      </c>
      <c r="C263" s="257" t="s">
        <v>3492</v>
      </c>
      <c r="D263" s="257" t="s">
        <v>2623</v>
      </c>
      <c r="E263" s="260">
        <v>231</v>
      </c>
      <c r="F263" s="260">
        <f t="shared" si="14"/>
        <v>840397</v>
      </c>
      <c r="G263" s="11">
        <f t="shared" si="12"/>
        <v>0.9959764965773555</v>
      </c>
    </row>
    <row r="264" spans="1:7" ht="11.25">
      <c r="A264" s="257">
        <f t="shared" si="13"/>
        <v>263</v>
      </c>
      <c r="B264" s="257" t="s">
        <v>1656</v>
      </c>
      <c r="C264" s="257" t="s">
        <v>3493</v>
      </c>
      <c r="D264" s="257" t="s">
        <v>1658</v>
      </c>
      <c r="E264" s="260">
        <v>195</v>
      </c>
      <c r="F264" s="260">
        <f t="shared" si="14"/>
        <v>840592</v>
      </c>
      <c r="G264" s="11">
        <f t="shared" si="12"/>
        <v>0.9962075961848418</v>
      </c>
    </row>
    <row r="265" spans="1:7" ht="11.25">
      <c r="A265" s="257">
        <f t="shared" si="13"/>
        <v>264</v>
      </c>
      <c r="B265" s="257" t="s">
        <v>4374</v>
      </c>
      <c r="C265" s="257" t="s">
        <v>3494</v>
      </c>
      <c r="D265" s="257" t="s">
        <v>4376</v>
      </c>
      <c r="E265" s="260">
        <v>180</v>
      </c>
      <c r="F265" s="260">
        <f t="shared" si="14"/>
        <v>840772</v>
      </c>
      <c r="G265" s="11">
        <f t="shared" si="12"/>
        <v>0.9964209188994444</v>
      </c>
    </row>
    <row r="266" spans="1:7" ht="11.25">
      <c r="A266" s="257">
        <f t="shared" si="13"/>
        <v>265</v>
      </c>
      <c r="B266" s="257" t="s">
        <v>3495</v>
      </c>
      <c r="C266" s="257" t="s">
        <v>3496</v>
      </c>
      <c r="D266" s="257" t="s">
        <v>3497</v>
      </c>
      <c r="E266" s="260">
        <v>165</v>
      </c>
      <c r="F266" s="260">
        <f t="shared" si="14"/>
        <v>840937</v>
      </c>
      <c r="G266" s="11">
        <f t="shared" si="12"/>
        <v>0.9966164647211635</v>
      </c>
    </row>
    <row r="267" spans="1:7" ht="11.25">
      <c r="A267" s="257">
        <f t="shared" si="13"/>
        <v>266</v>
      </c>
      <c r="B267" s="257" t="s">
        <v>2534</v>
      </c>
      <c r="C267" s="257" t="s">
        <v>3498</v>
      </c>
      <c r="D267" s="257" t="s">
        <v>2536</v>
      </c>
      <c r="E267" s="260">
        <v>158</v>
      </c>
      <c r="F267" s="260">
        <f t="shared" si="14"/>
        <v>841095</v>
      </c>
      <c r="G267" s="11">
        <f t="shared" si="12"/>
        <v>0.996803714659537</v>
      </c>
    </row>
    <row r="268" spans="1:7" ht="11.25">
      <c r="A268" s="257">
        <f t="shared" si="13"/>
        <v>267</v>
      </c>
      <c r="B268" s="257" t="s">
        <v>3499</v>
      </c>
      <c r="C268" s="257" t="s">
        <v>3500</v>
      </c>
      <c r="D268" s="257" t="s">
        <v>3790</v>
      </c>
      <c r="E268" s="260">
        <v>154</v>
      </c>
      <c r="F268" s="260">
        <f t="shared" si="14"/>
        <v>841249</v>
      </c>
      <c r="G268" s="11">
        <f t="shared" si="12"/>
        <v>0.9969862240931414</v>
      </c>
    </row>
    <row r="269" spans="1:7" ht="11.25">
      <c r="A269" s="257">
        <f t="shared" si="13"/>
        <v>268</v>
      </c>
      <c r="B269" s="257" t="s">
        <v>3501</v>
      </c>
      <c r="C269" s="257" t="s">
        <v>3502</v>
      </c>
      <c r="D269" s="257" t="s">
        <v>3503</v>
      </c>
      <c r="E269" s="260">
        <v>151</v>
      </c>
      <c r="F269" s="260">
        <f t="shared" si="14"/>
        <v>841400</v>
      </c>
      <c r="G269" s="11">
        <f t="shared" si="12"/>
        <v>0.9971651781481692</v>
      </c>
    </row>
    <row r="270" spans="1:7" ht="11.25">
      <c r="A270" s="257">
        <f t="shared" si="13"/>
        <v>269</v>
      </c>
      <c r="B270" s="257" t="s">
        <v>3504</v>
      </c>
      <c r="C270" s="257" t="s">
        <v>3505</v>
      </c>
      <c r="D270" s="257" t="s">
        <v>3506</v>
      </c>
      <c r="E270" s="260">
        <v>147</v>
      </c>
      <c r="F270" s="260">
        <f t="shared" si="14"/>
        <v>841547</v>
      </c>
      <c r="G270" s="11">
        <f t="shared" si="12"/>
        <v>0.997339391698428</v>
      </c>
    </row>
    <row r="271" spans="1:7" ht="11.25">
      <c r="A271" s="257">
        <f t="shared" si="13"/>
        <v>270</v>
      </c>
      <c r="B271" s="257" t="s">
        <v>3507</v>
      </c>
      <c r="C271" s="257" t="s">
        <v>3508</v>
      </c>
      <c r="D271" s="257" t="s">
        <v>3509</v>
      </c>
      <c r="E271" s="260">
        <v>145</v>
      </c>
      <c r="F271" s="260">
        <f t="shared" si="14"/>
        <v>841692</v>
      </c>
      <c r="G271" s="11">
        <f t="shared" si="12"/>
        <v>0.9975112349963025</v>
      </c>
    </row>
    <row r="272" spans="1:7" ht="11.25">
      <c r="A272" s="257">
        <f t="shared" si="13"/>
        <v>271</v>
      </c>
      <c r="B272" s="257" t="s">
        <v>2498</v>
      </c>
      <c r="C272" s="257" t="s">
        <v>3510</v>
      </c>
      <c r="D272" s="257" t="s">
        <v>2500</v>
      </c>
      <c r="E272" s="260">
        <v>136</v>
      </c>
      <c r="F272" s="260">
        <f t="shared" si="14"/>
        <v>841828</v>
      </c>
      <c r="G272" s="11">
        <f t="shared" si="12"/>
        <v>0.9976724121584466</v>
      </c>
    </row>
    <row r="273" spans="1:7" ht="11.25">
      <c r="A273" s="257">
        <f t="shared" si="13"/>
        <v>272</v>
      </c>
      <c r="B273" s="257" t="s">
        <v>1852</v>
      </c>
      <c r="C273" s="257" t="s">
        <v>3511</v>
      </c>
      <c r="D273" s="257" t="s">
        <v>1854</v>
      </c>
      <c r="E273" s="260">
        <v>129</v>
      </c>
      <c r="F273" s="260">
        <f t="shared" si="14"/>
        <v>841957</v>
      </c>
      <c r="G273" s="11">
        <f t="shared" si="12"/>
        <v>0.9978252934372452</v>
      </c>
    </row>
    <row r="274" spans="1:7" ht="11.25">
      <c r="A274" s="257">
        <f t="shared" si="13"/>
        <v>273</v>
      </c>
      <c r="B274" s="257" t="s">
        <v>3512</v>
      </c>
      <c r="C274" s="257" t="s">
        <v>3513</v>
      </c>
      <c r="D274" s="257" t="s">
        <v>3514</v>
      </c>
      <c r="E274" s="260">
        <v>128</v>
      </c>
      <c r="F274" s="260">
        <f t="shared" si="14"/>
        <v>842085</v>
      </c>
      <c r="G274" s="11">
        <f t="shared" si="12"/>
        <v>0.9979769895898515</v>
      </c>
    </row>
    <row r="275" spans="1:7" ht="11.25">
      <c r="A275" s="257">
        <f t="shared" si="13"/>
        <v>274</v>
      </c>
      <c r="B275" s="257" t="s">
        <v>1170</v>
      </c>
      <c r="C275" s="257" t="s">
        <v>3515</v>
      </c>
      <c r="D275" s="257" t="s">
        <v>1172</v>
      </c>
      <c r="E275" s="260">
        <v>118</v>
      </c>
      <c r="F275" s="260">
        <f t="shared" si="14"/>
        <v>842203</v>
      </c>
      <c r="G275" s="11">
        <f t="shared" si="12"/>
        <v>0.9981168344805355</v>
      </c>
    </row>
    <row r="276" spans="1:7" ht="11.25">
      <c r="A276" s="257">
        <f t="shared" si="13"/>
        <v>275</v>
      </c>
      <c r="B276" s="257" t="s">
        <v>3516</v>
      </c>
      <c r="C276" s="257" t="s">
        <v>3517</v>
      </c>
      <c r="D276" s="257" t="s">
        <v>3518</v>
      </c>
      <c r="E276" s="260">
        <v>116</v>
      </c>
      <c r="F276" s="260">
        <f t="shared" si="14"/>
        <v>842319</v>
      </c>
      <c r="G276" s="11">
        <f t="shared" si="12"/>
        <v>0.998254309118835</v>
      </c>
    </row>
    <row r="277" spans="1:7" ht="11.25">
      <c r="A277" s="257">
        <f t="shared" si="13"/>
        <v>276</v>
      </c>
      <c r="B277" s="257" t="s">
        <v>3519</v>
      </c>
      <c r="C277" s="257" t="s">
        <v>3520</v>
      </c>
      <c r="D277" s="257" t="s">
        <v>3521</v>
      </c>
      <c r="E277" s="260">
        <v>107</v>
      </c>
      <c r="F277" s="260">
        <f t="shared" si="14"/>
        <v>842426</v>
      </c>
      <c r="G277" s="11">
        <f t="shared" si="12"/>
        <v>0.9983811176214044</v>
      </c>
    </row>
    <row r="278" spans="1:7" ht="11.25">
      <c r="A278" s="257">
        <f t="shared" si="13"/>
        <v>277</v>
      </c>
      <c r="B278" s="257" t="s">
        <v>3522</v>
      </c>
      <c r="C278" s="257" t="s">
        <v>3523</v>
      </c>
      <c r="D278" s="257" t="s">
        <v>2512</v>
      </c>
      <c r="E278" s="260">
        <v>103</v>
      </c>
      <c r="F278" s="260">
        <f t="shared" si="14"/>
        <v>842529</v>
      </c>
      <c r="G278" s="11">
        <f t="shared" si="12"/>
        <v>0.9985031856192047</v>
      </c>
    </row>
    <row r="279" spans="1:7" ht="11.25">
      <c r="A279" s="257">
        <f t="shared" si="13"/>
        <v>278</v>
      </c>
      <c r="B279" s="257" t="s">
        <v>3524</v>
      </c>
      <c r="C279" s="257" t="s">
        <v>3525</v>
      </c>
      <c r="D279" s="257" t="s">
        <v>5044</v>
      </c>
      <c r="E279" s="260">
        <v>100</v>
      </c>
      <c r="F279" s="260">
        <f t="shared" si="14"/>
        <v>842629</v>
      </c>
      <c r="G279" s="11">
        <f t="shared" si="12"/>
        <v>0.9986216982384284</v>
      </c>
    </row>
    <row r="280" spans="1:7" ht="11.25">
      <c r="A280" s="257">
        <f t="shared" si="13"/>
        <v>279</v>
      </c>
      <c r="B280" s="257" t="s">
        <v>1675</v>
      </c>
      <c r="C280" s="257" t="s">
        <v>3526</v>
      </c>
      <c r="D280" s="257" t="s">
        <v>1677</v>
      </c>
      <c r="E280" s="260">
        <v>94</v>
      </c>
      <c r="F280" s="260">
        <f t="shared" si="14"/>
        <v>842723</v>
      </c>
      <c r="G280" s="11">
        <f t="shared" si="12"/>
        <v>0.9987331001004986</v>
      </c>
    </row>
    <row r="281" spans="1:7" ht="11.25">
      <c r="A281" s="257">
        <f t="shared" si="13"/>
        <v>280</v>
      </c>
      <c r="B281" s="257" t="s">
        <v>4371</v>
      </c>
      <c r="C281" s="257" t="s">
        <v>3785</v>
      </c>
      <c r="D281" s="257" t="s">
        <v>4373</v>
      </c>
      <c r="E281" s="260">
        <v>90</v>
      </c>
      <c r="F281" s="260">
        <f t="shared" si="14"/>
        <v>842813</v>
      </c>
      <c r="G281" s="11">
        <f t="shared" si="12"/>
        <v>0.9988397614578001</v>
      </c>
    </row>
    <row r="282" spans="1:7" ht="11.25">
      <c r="A282" s="257">
        <f t="shared" si="13"/>
        <v>281</v>
      </c>
      <c r="B282" s="257" t="s">
        <v>3527</v>
      </c>
      <c r="C282" s="257" t="s">
        <v>3528</v>
      </c>
      <c r="D282" s="257" t="s">
        <v>4936</v>
      </c>
      <c r="E282" s="260">
        <v>85</v>
      </c>
      <c r="F282" s="260">
        <f t="shared" si="14"/>
        <v>842898</v>
      </c>
      <c r="G282" s="11">
        <f t="shared" si="12"/>
        <v>0.9989404971841401</v>
      </c>
    </row>
    <row r="283" spans="1:7" ht="11.25">
      <c r="A283" s="257">
        <f t="shared" si="13"/>
        <v>282</v>
      </c>
      <c r="B283" s="257" t="s">
        <v>4025</v>
      </c>
      <c r="C283" s="257" t="s">
        <v>3529</v>
      </c>
      <c r="D283" s="257" t="s">
        <v>4027</v>
      </c>
      <c r="E283" s="260">
        <v>76</v>
      </c>
      <c r="F283" s="260">
        <f t="shared" si="14"/>
        <v>842974</v>
      </c>
      <c r="G283" s="11">
        <f t="shared" si="12"/>
        <v>0.9990305667747502</v>
      </c>
    </row>
    <row r="284" spans="1:7" ht="11.25">
      <c r="A284" s="257">
        <f t="shared" si="13"/>
        <v>283</v>
      </c>
      <c r="B284" s="257" t="s">
        <v>3530</v>
      </c>
      <c r="C284" s="257" t="s">
        <v>3531</v>
      </c>
      <c r="D284" s="257" t="s">
        <v>3532</v>
      </c>
      <c r="E284" s="260">
        <v>65</v>
      </c>
      <c r="F284" s="260">
        <f t="shared" si="14"/>
        <v>843039</v>
      </c>
      <c r="G284" s="11">
        <f t="shared" si="12"/>
        <v>0.9991075999772456</v>
      </c>
    </row>
    <row r="285" spans="1:7" ht="11.25">
      <c r="A285" s="257">
        <f t="shared" si="13"/>
        <v>284</v>
      </c>
      <c r="B285" s="257" t="s">
        <v>1797</v>
      </c>
      <c r="C285" s="257" t="s">
        <v>3533</v>
      </c>
      <c r="D285" s="257" t="s">
        <v>5057</v>
      </c>
      <c r="E285" s="260">
        <v>64</v>
      </c>
      <c r="F285" s="260">
        <f t="shared" si="14"/>
        <v>843103</v>
      </c>
      <c r="G285" s="11">
        <f t="shared" si="12"/>
        <v>0.9991834480535488</v>
      </c>
    </row>
    <row r="286" spans="1:7" ht="11.25">
      <c r="A286" s="257">
        <f t="shared" si="13"/>
        <v>285</v>
      </c>
      <c r="B286" s="257" t="s">
        <v>3534</v>
      </c>
      <c r="C286" s="257" t="s">
        <v>3535</v>
      </c>
      <c r="D286" s="257" t="s">
        <v>2237</v>
      </c>
      <c r="E286" s="260">
        <v>63</v>
      </c>
      <c r="F286" s="260">
        <f t="shared" si="14"/>
        <v>843166</v>
      </c>
      <c r="G286" s="11">
        <f t="shared" si="12"/>
        <v>0.9992581110036597</v>
      </c>
    </row>
    <row r="287" spans="1:7" ht="11.25">
      <c r="A287" s="257">
        <f t="shared" si="13"/>
        <v>286</v>
      </c>
      <c r="B287" s="257" t="s">
        <v>3536</v>
      </c>
      <c r="C287" s="257" t="s">
        <v>3537</v>
      </c>
      <c r="D287" s="257" t="s">
        <v>3538</v>
      </c>
      <c r="E287" s="260">
        <v>59</v>
      </c>
      <c r="F287" s="260">
        <f t="shared" si="14"/>
        <v>843225</v>
      </c>
      <c r="G287" s="11">
        <f t="shared" si="12"/>
        <v>0.9993280334490017</v>
      </c>
    </row>
    <row r="288" spans="1:7" ht="11.25">
      <c r="A288" s="257">
        <f t="shared" si="13"/>
        <v>287</v>
      </c>
      <c r="B288" s="257" t="s">
        <v>3539</v>
      </c>
      <c r="C288" s="257" t="s">
        <v>3540</v>
      </c>
      <c r="D288" s="257" t="s">
        <v>3541</v>
      </c>
      <c r="E288" s="260">
        <v>57</v>
      </c>
      <c r="F288" s="260">
        <f t="shared" si="14"/>
        <v>843282</v>
      </c>
      <c r="G288" s="11">
        <f t="shared" si="12"/>
        <v>0.9993955856419592</v>
      </c>
    </row>
    <row r="289" spans="1:7" ht="11.25">
      <c r="A289" s="257">
        <f t="shared" si="13"/>
        <v>288</v>
      </c>
      <c r="B289" s="257" t="s">
        <v>3542</v>
      </c>
      <c r="C289" s="257" t="s">
        <v>3543</v>
      </c>
      <c r="D289" s="257" t="s">
        <v>3544</v>
      </c>
      <c r="E289" s="260">
        <v>56</v>
      </c>
      <c r="F289" s="260">
        <f t="shared" si="14"/>
        <v>843338</v>
      </c>
      <c r="G289" s="11">
        <f t="shared" si="12"/>
        <v>0.9994619527087244</v>
      </c>
    </row>
    <row r="290" spans="1:7" ht="11.25">
      <c r="A290" s="257">
        <f t="shared" si="13"/>
        <v>289</v>
      </c>
      <c r="B290" s="257" t="s">
        <v>3545</v>
      </c>
      <c r="C290" s="257" t="s">
        <v>3546</v>
      </c>
      <c r="D290" s="257" t="s">
        <v>3741</v>
      </c>
      <c r="E290" s="260">
        <v>53</v>
      </c>
      <c r="F290" s="260">
        <f t="shared" si="14"/>
        <v>843391</v>
      </c>
      <c r="G290" s="11">
        <f t="shared" si="12"/>
        <v>0.999524764396913</v>
      </c>
    </row>
    <row r="291" spans="1:7" ht="11.25">
      <c r="A291" s="257">
        <f t="shared" si="13"/>
        <v>290</v>
      </c>
      <c r="B291" s="257" t="s">
        <v>3547</v>
      </c>
      <c r="C291" s="257" t="s">
        <v>3548</v>
      </c>
      <c r="D291" s="257" t="s">
        <v>5023</v>
      </c>
      <c r="E291" s="260">
        <v>53</v>
      </c>
      <c r="F291" s="260">
        <f t="shared" si="14"/>
        <v>843444</v>
      </c>
      <c r="G291" s="11">
        <f t="shared" si="12"/>
        <v>0.9995875760851015</v>
      </c>
    </row>
    <row r="292" spans="1:7" ht="11.25">
      <c r="A292" s="257">
        <f t="shared" si="13"/>
        <v>291</v>
      </c>
      <c r="B292" s="257" t="s">
        <v>1879</v>
      </c>
      <c r="C292" s="257" t="s">
        <v>3549</v>
      </c>
      <c r="D292" s="257" t="s">
        <v>1881</v>
      </c>
      <c r="E292" s="260">
        <v>50</v>
      </c>
      <c r="F292" s="260">
        <f t="shared" si="14"/>
        <v>843494</v>
      </c>
      <c r="G292" s="11">
        <f t="shared" si="12"/>
        <v>0.9996468323947134</v>
      </c>
    </row>
    <row r="293" spans="1:7" ht="11.25">
      <c r="A293" s="257">
        <f t="shared" si="13"/>
        <v>292</v>
      </c>
      <c r="B293" s="257" t="s">
        <v>3550</v>
      </c>
      <c r="C293" s="257" t="s">
        <v>3551</v>
      </c>
      <c r="D293" s="257" t="s">
        <v>905</v>
      </c>
      <c r="E293" s="260">
        <v>49</v>
      </c>
      <c r="F293" s="260">
        <f t="shared" si="14"/>
        <v>843543</v>
      </c>
      <c r="G293" s="11">
        <f t="shared" si="12"/>
        <v>0.999704903578133</v>
      </c>
    </row>
    <row r="294" spans="1:7" ht="11.25">
      <c r="A294" s="257">
        <f t="shared" si="13"/>
        <v>293</v>
      </c>
      <c r="B294" s="257" t="s">
        <v>906</v>
      </c>
      <c r="C294" s="257" t="s">
        <v>907</v>
      </c>
      <c r="D294" s="257" t="s">
        <v>908</v>
      </c>
      <c r="E294" s="260">
        <v>41</v>
      </c>
      <c r="F294" s="260">
        <f t="shared" si="14"/>
        <v>843584</v>
      </c>
      <c r="G294" s="11">
        <f t="shared" si="12"/>
        <v>0.9997534937520147</v>
      </c>
    </row>
    <row r="295" spans="1:7" ht="11.25">
      <c r="A295" s="257">
        <f t="shared" si="13"/>
        <v>294</v>
      </c>
      <c r="B295" s="257" t="s">
        <v>909</v>
      </c>
      <c r="C295" s="257" t="s">
        <v>910</v>
      </c>
      <c r="D295" s="257" t="s">
        <v>911</v>
      </c>
      <c r="E295" s="260">
        <v>40</v>
      </c>
      <c r="F295" s="260">
        <f t="shared" si="14"/>
        <v>843624</v>
      </c>
      <c r="G295" s="11">
        <f t="shared" si="12"/>
        <v>0.9998008987997042</v>
      </c>
    </row>
    <row r="296" spans="1:7" ht="11.25">
      <c r="A296" s="257">
        <f t="shared" si="13"/>
        <v>295</v>
      </c>
      <c r="B296" s="257" t="s">
        <v>912</v>
      </c>
      <c r="C296" s="257" t="s">
        <v>913</v>
      </c>
      <c r="D296" s="257" t="s">
        <v>914</v>
      </c>
      <c r="E296" s="260">
        <v>36</v>
      </c>
      <c r="F296" s="260">
        <f t="shared" si="14"/>
        <v>843660</v>
      </c>
      <c r="G296" s="11">
        <f t="shared" si="12"/>
        <v>0.9998435633426247</v>
      </c>
    </row>
    <row r="297" spans="1:7" ht="11.25">
      <c r="A297" s="257">
        <f t="shared" si="13"/>
        <v>296</v>
      </c>
      <c r="B297" s="257" t="s">
        <v>4531</v>
      </c>
      <c r="C297" s="257" t="s">
        <v>915</v>
      </c>
      <c r="D297" s="257" t="s">
        <v>4533</v>
      </c>
      <c r="E297" s="260">
        <v>28</v>
      </c>
      <c r="F297" s="260">
        <f t="shared" si="14"/>
        <v>843688</v>
      </c>
      <c r="G297" s="11">
        <f t="shared" si="12"/>
        <v>0.9998767468760074</v>
      </c>
    </row>
    <row r="298" spans="1:7" ht="11.25">
      <c r="A298" s="257">
        <f t="shared" si="13"/>
        <v>297</v>
      </c>
      <c r="B298" s="257" t="s">
        <v>1855</v>
      </c>
      <c r="C298" s="257" t="s">
        <v>916</v>
      </c>
      <c r="D298" s="257" t="s">
        <v>1857</v>
      </c>
      <c r="E298" s="260">
        <v>27</v>
      </c>
      <c r="F298" s="260">
        <f t="shared" si="14"/>
        <v>843715</v>
      </c>
      <c r="G298" s="11">
        <f t="shared" si="12"/>
        <v>0.9999087452831977</v>
      </c>
    </row>
    <row r="299" spans="1:7" ht="11.25">
      <c r="A299" s="257">
        <f t="shared" si="13"/>
        <v>298</v>
      </c>
      <c r="B299" s="257" t="s">
        <v>917</v>
      </c>
      <c r="C299" s="257" t="s">
        <v>3905</v>
      </c>
      <c r="D299" s="257" t="s">
        <v>918</v>
      </c>
      <c r="E299" s="260">
        <v>19</v>
      </c>
      <c r="F299" s="260">
        <f t="shared" si="14"/>
        <v>843734</v>
      </c>
      <c r="G299" s="11">
        <f t="shared" si="12"/>
        <v>0.9999312626808503</v>
      </c>
    </row>
    <row r="300" spans="1:7" ht="11.25">
      <c r="A300" s="257">
        <f t="shared" si="13"/>
        <v>299</v>
      </c>
      <c r="B300" s="257" t="s">
        <v>919</v>
      </c>
      <c r="C300" s="257" t="s">
        <v>920</v>
      </c>
      <c r="D300" s="257" t="s">
        <v>921</v>
      </c>
      <c r="E300" s="260">
        <v>18</v>
      </c>
      <c r="F300" s="260">
        <f t="shared" si="14"/>
        <v>843752</v>
      </c>
      <c r="G300" s="11">
        <f t="shared" si="12"/>
        <v>0.9999525949523105</v>
      </c>
    </row>
    <row r="301" spans="1:7" ht="11.25">
      <c r="A301" s="257">
        <f t="shared" si="13"/>
        <v>300</v>
      </c>
      <c r="B301" s="257" t="s">
        <v>922</v>
      </c>
      <c r="C301" s="257" t="s">
        <v>923</v>
      </c>
      <c r="D301" s="257" t="s">
        <v>924</v>
      </c>
      <c r="E301" s="260">
        <v>11</v>
      </c>
      <c r="F301" s="260">
        <f t="shared" si="14"/>
        <v>843763</v>
      </c>
      <c r="G301" s="11">
        <f t="shared" si="12"/>
        <v>0.9999656313404252</v>
      </c>
    </row>
    <row r="302" spans="1:7" ht="11.25">
      <c r="A302" s="257">
        <f t="shared" si="13"/>
        <v>301</v>
      </c>
      <c r="B302" s="257" t="s">
        <v>1994</v>
      </c>
      <c r="C302" s="257" t="s">
        <v>925</v>
      </c>
      <c r="D302" s="257" t="s">
        <v>1996</v>
      </c>
      <c r="E302" s="260">
        <v>10</v>
      </c>
      <c r="F302" s="260">
        <f t="shared" si="14"/>
        <v>843773</v>
      </c>
      <c r="G302" s="11">
        <f t="shared" si="12"/>
        <v>0.9999774826023475</v>
      </c>
    </row>
    <row r="303" spans="1:7" ht="11.25">
      <c r="A303" s="257">
        <f t="shared" si="13"/>
        <v>302</v>
      </c>
      <c r="B303" s="257" t="s">
        <v>926</v>
      </c>
      <c r="C303" s="257" t="s">
        <v>927</v>
      </c>
      <c r="D303" s="257" t="s">
        <v>928</v>
      </c>
      <c r="E303" s="260">
        <v>10</v>
      </c>
      <c r="F303" s="260">
        <f t="shared" si="14"/>
        <v>843783</v>
      </c>
      <c r="G303" s="11">
        <f t="shared" si="12"/>
        <v>0.9999893338642699</v>
      </c>
    </row>
    <row r="304" spans="1:7" ht="11.25">
      <c r="A304" s="257">
        <f t="shared" si="13"/>
        <v>303</v>
      </c>
      <c r="B304" s="257" t="s">
        <v>527</v>
      </c>
      <c r="C304" s="257" t="s">
        <v>929</v>
      </c>
      <c r="D304" s="257" t="s">
        <v>529</v>
      </c>
      <c r="E304" s="260">
        <v>3</v>
      </c>
      <c r="F304" s="260">
        <f t="shared" si="14"/>
        <v>843786</v>
      </c>
      <c r="G304" s="11">
        <f t="shared" si="12"/>
        <v>0.9999928892428466</v>
      </c>
    </row>
    <row r="305" spans="1:7" ht="11.25">
      <c r="A305" s="257">
        <f t="shared" si="13"/>
        <v>304</v>
      </c>
      <c r="B305" s="257" t="s">
        <v>1914</v>
      </c>
      <c r="C305" s="257" t="s">
        <v>930</v>
      </c>
      <c r="D305" s="257" t="s">
        <v>1916</v>
      </c>
      <c r="E305" s="260">
        <v>3</v>
      </c>
      <c r="F305" s="260">
        <f t="shared" si="14"/>
        <v>843789</v>
      </c>
      <c r="G305" s="11">
        <f t="shared" si="12"/>
        <v>0.9999964446214233</v>
      </c>
    </row>
    <row r="306" spans="1:7" ht="11.25">
      <c r="A306" s="264">
        <f t="shared" si="13"/>
        <v>305</v>
      </c>
      <c r="B306" s="264" t="s">
        <v>4385</v>
      </c>
      <c r="C306" s="264" t="s">
        <v>931</v>
      </c>
      <c r="D306" s="264" t="s">
        <v>4387</v>
      </c>
      <c r="E306" s="265">
        <v>2</v>
      </c>
      <c r="F306" s="265">
        <f t="shared" si="14"/>
        <v>843791</v>
      </c>
      <c r="G306" s="60">
        <f t="shared" si="12"/>
        <v>0.9999988148738078</v>
      </c>
    </row>
    <row r="307" spans="1:7" ht="12" thickBot="1">
      <c r="A307" s="261">
        <f t="shared" si="13"/>
        <v>306</v>
      </c>
      <c r="B307" s="261" t="s">
        <v>932</v>
      </c>
      <c r="C307" s="261" t="s">
        <v>933</v>
      </c>
      <c r="D307" s="261" t="s">
        <v>934</v>
      </c>
      <c r="E307" s="262">
        <v>1</v>
      </c>
      <c r="F307" s="262">
        <f t="shared" si="14"/>
        <v>843792</v>
      </c>
      <c r="G307" s="14">
        <f t="shared" si="12"/>
        <v>1</v>
      </c>
    </row>
    <row r="308" spans="1:7" ht="12" thickTop="1">
      <c r="A308" s="61"/>
      <c r="B308" s="61"/>
      <c r="C308" s="61"/>
      <c r="D308" s="61" t="s">
        <v>295</v>
      </c>
      <c r="E308" s="8">
        <f>SUM(E2:E307)</f>
        <v>843792</v>
      </c>
      <c r="F308" s="61"/>
      <c r="G308" s="61"/>
    </row>
    <row r="310" spans="4:9" ht="11.25">
      <c r="D310" s="561" t="s">
        <v>3922</v>
      </c>
      <c r="I310" s="562">
        <f>E36+E43+E51+E72+E84+E94+E98+E100+E152+E201</f>
        <v>29571</v>
      </c>
    </row>
    <row r="311" spans="4:9" ht="11.25">
      <c r="D311" s="187" t="s">
        <v>1397</v>
      </c>
      <c r="I311" s="186">
        <f>E308-I310</f>
        <v>814221</v>
      </c>
    </row>
    <row r="312" spans="4:9" ht="11.25">
      <c r="D312" s="187" t="s">
        <v>240</v>
      </c>
      <c r="I312" s="187">
        <v>198</v>
      </c>
    </row>
    <row r="313" spans="4:9" ht="11.25">
      <c r="D313" s="187" t="s">
        <v>241</v>
      </c>
      <c r="I313" s="187">
        <v>296</v>
      </c>
    </row>
  </sheetData>
  <printOptions/>
  <pageMargins left="0.75" right="0.75" top="1" bottom="1" header="0.4921259845" footer="0.4921259845"/>
  <pageSetup orientation="portrait" paperSize="9" r:id="rId2"/>
  <ignoredErrors>
    <ignoredError sqref="B2:B328" numberStoredAsText="1"/>
  </ignoredError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14"/>
  <dimension ref="A1:G3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58.421875" style="5" bestFit="1" customWidth="1"/>
    <col min="4" max="4" width="35.574218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72" t="s">
        <v>296</v>
      </c>
      <c r="B1" s="72" t="s">
        <v>329</v>
      </c>
      <c r="C1" s="72" t="s">
        <v>4645</v>
      </c>
      <c r="D1" s="72" t="s">
        <v>330</v>
      </c>
      <c r="E1" s="73" t="s">
        <v>297</v>
      </c>
      <c r="F1" s="15" t="s">
        <v>293</v>
      </c>
      <c r="G1" s="15" t="s">
        <v>294</v>
      </c>
    </row>
    <row r="2" spans="1:7" ht="12" thickTop="1">
      <c r="A2" s="68">
        <v>1</v>
      </c>
      <c r="B2" s="68" t="s">
        <v>2093</v>
      </c>
      <c r="C2" s="68" t="s">
        <v>2094</v>
      </c>
      <c r="D2" s="68" t="s">
        <v>2095</v>
      </c>
      <c r="E2" s="69">
        <v>10410</v>
      </c>
      <c r="F2" s="8">
        <f>E2</f>
        <v>10410</v>
      </c>
      <c r="G2" s="9">
        <f>F2/F$30</f>
        <v>0.11587911170479212</v>
      </c>
    </row>
    <row r="3" spans="1:7" ht="11.25">
      <c r="A3" s="70">
        <f>A2+1</f>
        <v>2</v>
      </c>
      <c r="B3" s="70" t="s">
        <v>2096</v>
      </c>
      <c r="C3" s="70" t="s">
        <v>2097</v>
      </c>
      <c r="D3" s="70" t="s">
        <v>2098</v>
      </c>
      <c r="E3" s="71">
        <v>8754</v>
      </c>
      <c r="F3" s="10">
        <f>E3+F2</f>
        <v>19164</v>
      </c>
      <c r="G3" s="11">
        <f aca="true" t="shared" si="0" ref="G3:G30">F3/F$30</f>
        <v>0.21332442811821672</v>
      </c>
    </row>
    <row r="4" spans="1:7" ht="11.25">
      <c r="A4" s="70">
        <f aca="true" t="shared" si="1" ref="A4:A30">A3+1</f>
        <v>3</v>
      </c>
      <c r="B4" s="70" t="s">
        <v>2099</v>
      </c>
      <c r="C4" s="70" t="s">
        <v>2100</v>
      </c>
      <c r="D4" s="70" t="s">
        <v>2101</v>
      </c>
      <c r="E4" s="71">
        <v>8020</v>
      </c>
      <c r="F4" s="10">
        <f aca="true" t="shared" si="2" ref="F4:F30">E4+F3</f>
        <v>27184</v>
      </c>
      <c r="G4" s="11">
        <f t="shared" si="0"/>
        <v>0.3025992096621584</v>
      </c>
    </row>
    <row r="5" spans="1:7" ht="11.25">
      <c r="A5" s="70">
        <f t="shared" si="1"/>
        <v>4</v>
      </c>
      <c r="B5" s="70" t="s">
        <v>2102</v>
      </c>
      <c r="C5" s="70" t="s">
        <v>2103</v>
      </c>
      <c r="D5" s="70" t="s">
        <v>2104</v>
      </c>
      <c r="E5" s="71">
        <v>7749</v>
      </c>
      <c r="F5" s="10">
        <f t="shared" si="2"/>
        <v>34933</v>
      </c>
      <c r="G5" s="11">
        <f t="shared" si="0"/>
        <v>0.3888573495853509</v>
      </c>
    </row>
    <row r="6" spans="1:7" ht="11.25">
      <c r="A6" s="70">
        <f t="shared" si="1"/>
        <v>5</v>
      </c>
      <c r="B6" s="70" t="s">
        <v>2105</v>
      </c>
      <c r="C6" s="70" t="s">
        <v>2106</v>
      </c>
      <c r="D6" s="70" t="s">
        <v>2107</v>
      </c>
      <c r="E6" s="71">
        <v>7049</v>
      </c>
      <c r="F6" s="10">
        <f t="shared" si="2"/>
        <v>41982</v>
      </c>
      <c r="G6" s="11">
        <f t="shared" si="0"/>
        <v>0.46732342628151613</v>
      </c>
    </row>
    <row r="7" spans="1:7" ht="11.25">
      <c r="A7" s="70">
        <f t="shared" si="1"/>
        <v>6</v>
      </c>
      <c r="B7" s="70" t="s">
        <v>2108</v>
      </c>
      <c r="C7" s="70" t="s">
        <v>2109</v>
      </c>
      <c r="D7" s="70" t="s">
        <v>328</v>
      </c>
      <c r="E7" s="71">
        <v>6180</v>
      </c>
      <c r="F7" s="10">
        <f t="shared" si="2"/>
        <v>48162</v>
      </c>
      <c r="G7" s="11">
        <f t="shared" si="0"/>
        <v>0.5361162130572716</v>
      </c>
    </row>
    <row r="8" spans="1:7" ht="11.25">
      <c r="A8" s="70">
        <f t="shared" si="1"/>
        <v>7</v>
      </c>
      <c r="B8" s="70" t="s">
        <v>2110</v>
      </c>
      <c r="C8" s="70" t="s">
        <v>2111</v>
      </c>
      <c r="D8" s="70" t="s">
        <v>2112</v>
      </c>
      <c r="E8" s="71">
        <v>6150</v>
      </c>
      <c r="F8" s="10">
        <f t="shared" si="2"/>
        <v>54312</v>
      </c>
      <c r="G8" s="11">
        <f t="shared" si="0"/>
        <v>0.6045750542661547</v>
      </c>
    </row>
    <row r="9" spans="1:7" ht="11.25">
      <c r="A9" s="70">
        <f t="shared" si="1"/>
        <v>8</v>
      </c>
      <c r="B9" s="70" t="s">
        <v>2113</v>
      </c>
      <c r="C9" s="70" t="s">
        <v>2114</v>
      </c>
      <c r="D9" s="70" t="s">
        <v>328</v>
      </c>
      <c r="E9" s="71">
        <v>5982</v>
      </c>
      <c r="F9" s="10">
        <f t="shared" si="2"/>
        <v>60294</v>
      </c>
      <c r="G9" s="11">
        <f t="shared" si="0"/>
        <v>0.671163800300551</v>
      </c>
    </row>
    <row r="10" spans="1:7" ht="11.25">
      <c r="A10" s="70">
        <f t="shared" si="1"/>
        <v>9</v>
      </c>
      <c r="B10" s="70" t="s">
        <v>2115</v>
      </c>
      <c r="C10" s="70" t="s">
        <v>2116</v>
      </c>
      <c r="D10" s="70" t="s">
        <v>2117</v>
      </c>
      <c r="E10" s="71">
        <v>5893</v>
      </c>
      <c r="F10" s="10">
        <f t="shared" si="2"/>
        <v>66187</v>
      </c>
      <c r="G10" s="11">
        <f t="shared" si="0"/>
        <v>0.7367618411532254</v>
      </c>
    </row>
    <row r="11" spans="1:7" ht="11.25">
      <c r="A11" s="70">
        <f t="shared" si="1"/>
        <v>10</v>
      </c>
      <c r="B11" s="70" t="s">
        <v>2118</v>
      </c>
      <c r="C11" s="70" t="s">
        <v>2119</v>
      </c>
      <c r="D11" s="70" t="s">
        <v>2120</v>
      </c>
      <c r="E11" s="71">
        <v>5670</v>
      </c>
      <c r="F11" s="10">
        <f t="shared" si="2"/>
        <v>71857</v>
      </c>
      <c r="G11" s="11">
        <f t="shared" si="0"/>
        <v>0.7998775532921467</v>
      </c>
    </row>
    <row r="12" spans="1:7" ht="11.25">
      <c r="A12" s="70">
        <f t="shared" si="1"/>
        <v>11</v>
      </c>
      <c r="B12" s="70" t="s">
        <v>2121</v>
      </c>
      <c r="C12" s="70" t="s">
        <v>2122</v>
      </c>
      <c r="D12" s="70" t="s">
        <v>2123</v>
      </c>
      <c r="E12" s="71">
        <v>3878</v>
      </c>
      <c r="F12" s="10">
        <f t="shared" si="2"/>
        <v>75735</v>
      </c>
      <c r="G12" s="11">
        <f t="shared" si="0"/>
        <v>0.8430455835698781</v>
      </c>
    </row>
    <row r="13" spans="1:7" ht="11.25">
      <c r="A13" s="70">
        <f t="shared" si="1"/>
        <v>12</v>
      </c>
      <c r="B13" s="70" t="s">
        <v>2124</v>
      </c>
      <c r="C13" s="70" t="s">
        <v>2125</v>
      </c>
      <c r="D13" s="70" t="s">
        <v>2126</v>
      </c>
      <c r="E13" s="71">
        <v>3776</v>
      </c>
      <c r="F13" s="10">
        <f t="shared" si="2"/>
        <v>79511</v>
      </c>
      <c r="G13" s="11">
        <f t="shared" si="0"/>
        <v>0.8850781989202426</v>
      </c>
    </row>
    <row r="14" spans="1:7" ht="11.25">
      <c r="A14" s="70">
        <f t="shared" si="1"/>
        <v>13</v>
      </c>
      <c r="B14" s="70" t="s">
        <v>2127</v>
      </c>
      <c r="C14" s="70" t="s">
        <v>2128</v>
      </c>
      <c r="D14" s="70" t="s">
        <v>2129</v>
      </c>
      <c r="E14" s="71">
        <v>1840</v>
      </c>
      <c r="F14" s="10">
        <f t="shared" si="2"/>
        <v>81351</v>
      </c>
      <c r="G14" s="11">
        <f t="shared" si="0"/>
        <v>0.9055601936884288</v>
      </c>
    </row>
    <row r="15" spans="1:7" ht="11.25">
      <c r="A15" s="70">
        <f t="shared" si="1"/>
        <v>14</v>
      </c>
      <c r="B15" s="70" t="s">
        <v>2130</v>
      </c>
      <c r="C15" s="70" t="s">
        <v>2131</v>
      </c>
      <c r="D15" s="70" t="s">
        <v>2132</v>
      </c>
      <c r="E15" s="71">
        <v>1433</v>
      </c>
      <c r="F15" s="10">
        <f t="shared" si="2"/>
        <v>82784</v>
      </c>
      <c r="G15" s="11">
        <f t="shared" si="0"/>
        <v>0.9215116602660433</v>
      </c>
    </row>
    <row r="16" spans="1:7" ht="11.25">
      <c r="A16" s="70">
        <f t="shared" si="1"/>
        <v>15</v>
      </c>
      <c r="B16" s="70" t="s">
        <v>2133</v>
      </c>
      <c r="C16" s="70" t="s">
        <v>2134</v>
      </c>
      <c r="D16" s="70" t="s">
        <v>2135</v>
      </c>
      <c r="E16" s="71">
        <v>1085</v>
      </c>
      <c r="F16" s="10">
        <f t="shared" si="2"/>
        <v>83869</v>
      </c>
      <c r="G16" s="11">
        <f t="shared" si="0"/>
        <v>0.9335893582679357</v>
      </c>
    </row>
    <row r="17" spans="1:7" ht="11.25">
      <c r="A17" s="70">
        <f t="shared" si="1"/>
        <v>16</v>
      </c>
      <c r="B17" s="70" t="s">
        <v>2136</v>
      </c>
      <c r="C17" s="70" t="s">
        <v>2137</v>
      </c>
      <c r="D17" s="70" t="s">
        <v>2138</v>
      </c>
      <c r="E17" s="71">
        <v>1016</v>
      </c>
      <c r="F17" s="10">
        <f t="shared" si="2"/>
        <v>84885</v>
      </c>
      <c r="G17" s="11">
        <f t="shared" si="0"/>
        <v>0.944898981466021</v>
      </c>
    </row>
    <row r="18" spans="1:7" ht="11.25">
      <c r="A18" s="70">
        <f t="shared" si="1"/>
        <v>17</v>
      </c>
      <c r="B18" s="70" t="s">
        <v>2139</v>
      </c>
      <c r="C18" s="70" t="s">
        <v>2140</v>
      </c>
      <c r="D18" s="70" t="s">
        <v>2141</v>
      </c>
      <c r="E18" s="71">
        <v>780</v>
      </c>
      <c r="F18" s="10">
        <f t="shared" si="2"/>
        <v>85665</v>
      </c>
      <c r="G18" s="11">
        <f t="shared" si="0"/>
        <v>0.9535815662047087</v>
      </c>
    </row>
    <row r="19" spans="1:7" ht="11.25">
      <c r="A19" s="70">
        <f t="shared" si="1"/>
        <v>18</v>
      </c>
      <c r="B19" s="70" t="s">
        <v>2142</v>
      </c>
      <c r="C19" s="70" t="s">
        <v>2143</v>
      </c>
      <c r="D19" s="70" t="s">
        <v>2144</v>
      </c>
      <c r="E19" s="71">
        <v>770</v>
      </c>
      <c r="F19" s="10">
        <f t="shared" si="2"/>
        <v>86435</v>
      </c>
      <c r="G19" s="11">
        <f t="shared" si="0"/>
        <v>0.9621528357544387</v>
      </c>
    </row>
    <row r="20" spans="1:7" ht="11.25">
      <c r="A20" s="70">
        <f t="shared" si="1"/>
        <v>19</v>
      </c>
      <c r="B20" s="70" t="s">
        <v>2145</v>
      </c>
      <c r="C20" s="70" t="s">
        <v>2146</v>
      </c>
      <c r="D20" s="70" t="s">
        <v>2147</v>
      </c>
      <c r="E20" s="71">
        <v>760</v>
      </c>
      <c r="F20" s="10">
        <f t="shared" si="2"/>
        <v>87195</v>
      </c>
      <c r="G20" s="11">
        <f t="shared" si="0"/>
        <v>0.9706127901152112</v>
      </c>
    </row>
    <row r="21" spans="1:7" ht="11.25">
      <c r="A21" s="70">
        <f t="shared" si="1"/>
        <v>20</v>
      </c>
      <c r="B21" s="70" t="s">
        <v>2148</v>
      </c>
      <c r="C21" s="70" t="s">
        <v>2149</v>
      </c>
      <c r="D21" s="70" t="s">
        <v>2150</v>
      </c>
      <c r="E21" s="71">
        <v>555</v>
      </c>
      <c r="F21" s="10">
        <f t="shared" si="2"/>
        <v>87750</v>
      </c>
      <c r="G21" s="11">
        <f t="shared" si="0"/>
        <v>0.9767907831023543</v>
      </c>
    </row>
    <row r="22" spans="1:7" ht="11.25">
      <c r="A22" s="70">
        <f t="shared" si="1"/>
        <v>21</v>
      </c>
      <c r="B22" s="70" t="s">
        <v>2151</v>
      </c>
      <c r="C22" s="70" t="s">
        <v>2152</v>
      </c>
      <c r="D22" s="70" t="s">
        <v>2153</v>
      </c>
      <c r="E22" s="71">
        <v>548</v>
      </c>
      <c r="F22" s="10">
        <f t="shared" si="2"/>
        <v>88298</v>
      </c>
      <c r="G22" s="11">
        <f t="shared" si="0"/>
        <v>0.9828908554572271</v>
      </c>
    </row>
    <row r="23" spans="1:7" ht="11.25">
      <c r="A23" s="70">
        <f t="shared" si="1"/>
        <v>22</v>
      </c>
      <c r="B23" s="70" t="s">
        <v>2154</v>
      </c>
      <c r="C23" s="70" t="s">
        <v>2155</v>
      </c>
      <c r="D23" s="70" t="s">
        <v>2156</v>
      </c>
      <c r="E23" s="71">
        <v>290</v>
      </c>
      <c r="F23" s="10">
        <f t="shared" si="2"/>
        <v>88588</v>
      </c>
      <c r="G23" s="11">
        <f t="shared" si="0"/>
        <v>0.9861189959369956</v>
      </c>
    </row>
    <row r="24" spans="1:7" ht="11.25">
      <c r="A24" s="70">
        <f t="shared" si="1"/>
        <v>23</v>
      </c>
      <c r="B24" s="70" t="s">
        <v>2157</v>
      </c>
      <c r="C24" s="70" t="s">
        <v>0</v>
      </c>
      <c r="D24" s="70" t="s">
        <v>1</v>
      </c>
      <c r="E24" s="71">
        <v>250</v>
      </c>
      <c r="F24" s="10">
        <f t="shared" si="2"/>
        <v>88838</v>
      </c>
      <c r="G24" s="11">
        <f t="shared" si="0"/>
        <v>0.9889018756609339</v>
      </c>
    </row>
    <row r="25" spans="1:7" ht="11.25">
      <c r="A25" s="70">
        <f t="shared" si="1"/>
        <v>24</v>
      </c>
      <c r="B25" s="70" t="s">
        <v>2</v>
      </c>
      <c r="C25" s="70" t="s">
        <v>3</v>
      </c>
      <c r="D25" s="70" t="s">
        <v>4</v>
      </c>
      <c r="E25" s="71">
        <v>245</v>
      </c>
      <c r="F25" s="10">
        <f t="shared" si="2"/>
        <v>89083</v>
      </c>
      <c r="G25" s="11">
        <f t="shared" si="0"/>
        <v>0.9916290977903935</v>
      </c>
    </row>
    <row r="26" spans="1:7" ht="11.25">
      <c r="A26" s="70">
        <f t="shared" si="1"/>
        <v>25</v>
      </c>
      <c r="B26" s="70" t="s">
        <v>5</v>
      </c>
      <c r="C26" s="70" t="s">
        <v>6</v>
      </c>
      <c r="D26" s="70" t="s">
        <v>328</v>
      </c>
      <c r="E26" s="71">
        <v>235</v>
      </c>
      <c r="F26" s="10">
        <f t="shared" si="2"/>
        <v>89318</v>
      </c>
      <c r="G26" s="11">
        <f t="shared" si="0"/>
        <v>0.9942450047308955</v>
      </c>
    </row>
    <row r="27" spans="1:7" ht="11.25">
      <c r="A27" s="70">
        <f t="shared" si="1"/>
        <v>26</v>
      </c>
      <c r="B27" s="70" t="s">
        <v>7</v>
      </c>
      <c r="C27" s="70" t="s">
        <v>8</v>
      </c>
      <c r="D27" s="70" t="s">
        <v>9</v>
      </c>
      <c r="E27" s="71">
        <v>200</v>
      </c>
      <c r="F27" s="10">
        <f t="shared" si="2"/>
        <v>89518</v>
      </c>
      <c r="G27" s="11">
        <f t="shared" si="0"/>
        <v>0.9964713085100462</v>
      </c>
    </row>
    <row r="28" spans="1:7" ht="11.25">
      <c r="A28" s="70">
        <f t="shared" si="1"/>
        <v>27</v>
      </c>
      <c r="B28" s="70" t="s">
        <v>10</v>
      </c>
      <c r="C28" s="70" t="s">
        <v>11</v>
      </c>
      <c r="D28" s="70" t="s">
        <v>12</v>
      </c>
      <c r="E28" s="71">
        <v>160</v>
      </c>
      <c r="F28" s="10">
        <f t="shared" si="2"/>
        <v>89678</v>
      </c>
      <c r="G28" s="11">
        <f t="shared" si="0"/>
        <v>0.9982523515333668</v>
      </c>
    </row>
    <row r="29" spans="1:7" ht="11.25">
      <c r="A29" s="76">
        <f t="shared" si="1"/>
        <v>28</v>
      </c>
      <c r="B29" s="76" t="s">
        <v>13</v>
      </c>
      <c r="C29" s="76" t="s">
        <v>14</v>
      </c>
      <c r="D29" s="76" t="s">
        <v>15</v>
      </c>
      <c r="E29" s="77">
        <v>140</v>
      </c>
      <c r="F29" s="59">
        <f t="shared" si="2"/>
        <v>89818</v>
      </c>
      <c r="G29" s="60">
        <f t="shared" si="0"/>
        <v>0.9998107641787722</v>
      </c>
    </row>
    <row r="30" spans="1:7" ht="12" thickBot="1">
      <c r="A30" s="74">
        <f t="shared" si="1"/>
        <v>29</v>
      </c>
      <c r="B30" s="74" t="s">
        <v>16</v>
      </c>
      <c r="C30" s="74" t="s">
        <v>17</v>
      </c>
      <c r="D30" s="74" t="s">
        <v>18</v>
      </c>
      <c r="E30" s="75">
        <v>17</v>
      </c>
      <c r="F30" s="13">
        <f t="shared" si="2"/>
        <v>89835</v>
      </c>
      <c r="G30" s="14">
        <f t="shared" si="0"/>
        <v>1</v>
      </c>
    </row>
    <row r="31" spans="1:7" ht="12" thickTop="1">
      <c r="A31" s="61"/>
      <c r="B31" s="61"/>
      <c r="C31" s="61"/>
      <c r="D31" s="61" t="s">
        <v>295</v>
      </c>
      <c r="E31" s="8">
        <f>SUM(E2:E30)</f>
        <v>89835</v>
      </c>
      <c r="F31" s="61"/>
      <c r="G31" s="61"/>
    </row>
  </sheetData>
  <printOptions/>
  <pageMargins left="0.75" right="0.75" top="1" bottom="1" header="0.4921259845" footer="0.4921259845"/>
  <pageSetup orientation="portrait" paperSize="9"/>
  <ignoredErrors>
    <ignoredError sqref="B2:B30" numberStoredAsText="1"/>
  </ignoredError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41"/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18.28125" style="5" bestFit="1" customWidth="1"/>
    <col min="4" max="4" width="39.14062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150" t="s">
        <v>296</v>
      </c>
      <c r="B1" s="150" t="s">
        <v>329</v>
      </c>
      <c r="C1" s="150" t="s">
        <v>4646</v>
      </c>
      <c r="D1" s="150" t="s">
        <v>330</v>
      </c>
      <c r="E1" s="151" t="s">
        <v>297</v>
      </c>
      <c r="F1" s="15" t="s">
        <v>293</v>
      </c>
      <c r="G1" s="15" t="s">
        <v>294</v>
      </c>
    </row>
    <row r="2" spans="1:7" ht="12" thickTop="1">
      <c r="A2" s="146">
        <v>1</v>
      </c>
      <c r="B2" s="146" t="s">
        <v>3917</v>
      </c>
      <c r="C2" s="146" t="s">
        <v>3918</v>
      </c>
      <c r="D2" s="146" t="s">
        <v>3919</v>
      </c>
      <c r="E2" s="147">
        <v>27966</v>
      </c>
      <c r="F2" s="8">
        <f>E2</f>
        <v>27966</v>
      </c>
      <c r="G2" s="9">
        <f>F2/F$15</f>
        <v>0.5425550489863227</v>
      </c>
    </row>
    <row r="3" spans="1:7" ht="11.25">
      <c r="A3" s="148">
        <f>A2+1</f>
        <v>2</v>
      </c>
      <c r="B3" s="148" t="s">
        <v>3920</v>
      </c>
      <c r="C3" s="148" t="s">
        <v>3921</v>
      </c>
      <c r="D3" s="148" t="s">
        <v>2095</v>
      </c>
      <c r="E3" s="149">
        <v>5199</v>
      </c>
      <c r="F3" s="10">
        <f>E3+F2</f>
        <v>33165</v>
      </c>
      <c r="G3" s="11">
        <f aca="true" t="shared" si="0" ref="G3:G15">F3/F$15</f>
        <v>0.643418372296052</v>
      </c>
    </row>
    <row r="4" spans="1:7" ht="11.25">
      <c r="A4" s="148">
        <f aca="true" t="shared" si="1" ref="A4:A15">A3+1</f>
        <v>3</v>
      </c>
      <c r="B4" s="148" t="s">
        <v>2995</v>
      </c>
      <c r="C4" s="148" t="s">
        <v>2996</v>
      </c>
      <c r="D4" s="148" t="s">
        <v>2742</v>
      </c>
      <c r="E4" s="149">
        <v>3092</v>
      </c>
      <c r="F4" s="10">
        <f aca="true" t="shared" si="2" ref="F4:F15">E4+F3</f>
        <v>36257</v>
      </c>
      <c r="G4" s="11">
        <f t="shared" si="0"/>
        <v>0.7034047919293821</v>
      </c>
    </row>
    <row r="5" spans="1:7" ht="11.25">
      <c r="A5" s="148">
        <f t="shared" si="1"/>
        <v>4</v>
      </c>
      <c r="B5" s="148" t="s">
        <v>2743</v>
      </c>
      <c r="C5" s="148" t="s">
        <v>2744</v>
      </c>
      <c r="D5" s="148" t="s">
        <v>2132</v>
      </c>
      <c r="E5" s="149">
        <v>2759</v>
      </c>
      <c r="F5" s="10">
        <f t="shared" si="2"/>
        <v>39016</v>
      </c>
      <c r="G5" s="11">
        <f t="shared" si="0"/>
        <v>0.7569308371326026</v>
      </c>
    </row>
    <row r="6" spans="1:7" ht="11.25">
      <c r="A6" s="148">
        <f t="shared" si="1"/>
        <v>5</v>
      </c>
      <c r="B6" s="148" t="s">
        <v>3018</v>
      </c>
      <c r="C6" s="148" t="s">
        <v>3019</v>
      </c>
      <c r="D6" s="148" t="s">
        <v>2745</v>
      </c>
      <c r="E6" s="149">
        <v>2651</v>
      </c>
      <c r="F6" s="10">
        <f t="shared" si="2"/>
        <v>41667</v>
      </c>
      <c r="G6" s="11">
        <f t="shared" si="0"/>
        <v>0.8083616257638956</v>
      </c>
    </row>
    <row r="7" spans="1:7" ht="11.25">
      <c r="A7" s="148">
        <f t="shared" si="1"/>
        <v>6</v>
      </c>
      <c r="B7" s="148" t="s">
        <v>2746</v>
      </c>
      <c r="C7" s="148" t="s">
        <v>2747</v>
      </c>
      <c r="D7" s="148" t="s">
        <v>4</v>
      </c>
      <c r="E7" s="149">
        <v>2252</v>
      </c>
      <c r="F7" s="10">
        <f t="shared" si="2"/>
        <v>43919</v>
      </c>
      <c r="G7" s="11">
        <f t="shared" si="0"/>
        <v>0.8520516053933456</v>
      </c>
    </row>
    <row r="8" spans="1:7" ht="11.25">
      <c r="A8" s="148">
        <f t="shared" si="1"/>
        <v>7</v>
      </c>
      <c r="B8" s="148" t="s">
        <v>3057</v>
      </c>
      <c r="C8" s="148" t="s">
        <v>3058</v>
      </c>
      <c r="D8" s="148" t="s">
        <v>2748</v>
      </c>
      <c r="E8" s="149">
        <v>1999</v>
      </c>
      <c r="F8" s="10">
        <f t="shared" si="2"/>
        <v>45918</v>
      </c>
      <c r="G8" s="11">
        <f t="shared" si="0"/>
        <v>0.8908332524978174</v>
      </c>
    </row>
    <row r="9" spans="1:7" ht="11.25">
      <c r="A9" s="148">
        <f t="shared" si="1"/>
        <v>8</v>
      </c>
      <c r="B9" s="148" t="s">
        <v>2749</v>
      </c>
      <c r="C9" s="148" t="s">
        <v>2750</v>
      </c>
      <c r="D9" s="148" t="s">
        <v>1</v>
      </c>
      <c r="E9" s="149">
        <v>1936</v>
      </c>
      <c r="F9" s="10">
        <f t="shared" si="2"/>
        <v>47854</v>
      </c>
      <c r="G9" s="11">
        <f t="shared" si="0"/>
        <v>0.9283926666019983</v>
      </c>
    </row>
    <row r="10" spans="1:7" ht="11.25">
      <c r="A10" s="148">
        <f t="shared" si="1"/>
        <v>9</v>
      </c>
      <c r="B10" s="148" t="s">
        <v>2751</v>
      </c>
      <c r="C10" s="148" t="s">
        <v>2752</v>
      </c>
      <c r="D10" s="148" t="s">
        <v>2126</v>
      </c>
      <c r="E10" s="149">
        <v>1318</v>
      </c>
      <c r="F10" s="10">
        <f t="shared" si="2"/>
        <v>49172</v>
      </c>
      <c r="G10" s="11">
        <f t="shared" si="0"/>
        <v>0.9539625569890388</v>
      </c>
    </row>
    <row r="11" spans="1:7" ht="11.25">
      <c r="A11" s="148">
        <f t="shared" si="1"/>
        <v>10</v>
      </c>
      <c r="B11" s="148" t="s">
        <v>2753</v>
      </c>
      <c r="C11" s="148" t="s">
        <v>2754</v>
      </c>
      <c r="D11" s="148" t="s">
        <v>2755</v>
      </c>
      <c r="E11" s="149">
        <v>943</v>
      </c>
      <c r="F11" s="10">
        <f t="shared" si="2"/>
        <v>50115</v>
      </c>
      <c r="G11" s="11">
        <f t="shared" si="0"/>
        <v>0.9722572509457755</v>
      </c>
    </row>
    <row r="12" spans="1:7" ht="11.25">
      <c r="A12" s="148">
        <f t="shared" si="1"/>
        <v>11</v>
      </c>
      <c r="B12" s="148" t="s">
        <v>2756</v>
      </c>
      <c r="C12" s="148" t="s">
        <v>2757</v>
      </c>
      <c r="D12" s="148" t="s">
        <v>2758</v>
      </c>
      <c r="E12" s="149">
        <v>469</v>
      </c>
      <c r="F12" s="10">
        <f t="shared" si="2"/>
        <v>50584</v>
      </c>
      <c r="G12" s="11">
        <f t="shared" si="0"/>
        <v>0.9813560966146085</v>
      </c>
    </row>
    <row r="13" spans="1:7" ht="11.25">
      <c r="A13" s="148">
        <f t="shared" si="1"/>
        <v>12</v>
      </c>
      <c r="B13" s="148" t="s">
        <v>2759</v>
      </c>
      <c r="C13" s="148" t="s">
        <v>2760</v>
      </c>
      <c r="D13" s="148" t="s">
        <v>2150</v>
      </c>
      <c r="E13" s="149">
        <v>459</v>
      </c>
      <c r="F13" s="10">
        <f t="shared" si="2"/>
        <v>51043</v>
      </c>
      <c r="G13" s="11">
        <f t="shared" si="0"/>
        <v>0.9902609370453003</v>
      </c>
    </row>
    <row r="14" spans="1:7" ht="11.25">
      <c r="A14" s="154">
        <f t="shared" si="1"/>
        <v>13</v>
      </c>
      <c r="B14" s="154" t="s">
        <v>2761</v>
      </c>
      <c r="C14" s="154" t="s">
        <v>2762</v>
      </c>
      <c r="D14" s="154" t="s">
        <v>2763</v>
      </c>
      <c r="E14" s="155">
        <v>299</v>
      </c>
      <c r="F14" s="59">
        <f t="shared" si="2"/>
        <v>51342</v>
      </c>
      <c r="G14" s="60">
        <f t="shared" si="0"/>
        <v>0.9960616936657289</v>
      </c>
    </row>
    <row r="15" spans="1:7" ht="12" thickBot="1">
      <c r="A15" s="152">
        <f t="shared" si="1"/>
        <v>14</v>
      </c>
      <c r="B15" s="152" t="s">
        <v>2764</v>
      </c>
      <c r="C15" s="152" t="s">
        <v>2765</v>
      </c>
      <c r="D15" s="152" t="s">
        <v>2156</v>
      </c>
      <c r="E15" s="153">
        <v>203</v>
      </c>
      <c r="F15" s="13">
        <f t="shared" si="2"/>
        <v>51545</v>
      </c>
      <c r="G15" s="14">
        <f t="shared" si="0"/>
        <v>1</v>
      </c>
    </row>
    <row r="16" spans="1:7" ht="12" thickTop="1">
      <c r="A16" s="61"/>
      <c r="B16" s="61"/>
      <c r="C16" s="61"/>
      <c r="D16" s="61" t="s">
        <v>295</v>
      </c>
      <c r="E16" s="8">
        <f>SUM(E2:E15)</f>
        <v>51545</v>
      </c>
      <c r="F16" s="61"/>
      <c r="G16" s="61"/>
    </row>
  </sheetData>
  <printOptions/>
  <pageMargins left="0.75" right="0.75" top="1" bottom="1" header="0.4921259845" footer="0.4921259845"/>
  <pageSetup orientation="portrait" paperSize="9"/>
  <ignoredErrors>
    <ignoredError sqref="B2:B15" numberStoredAsText="1"/>
  </ignoredError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42"/>
  <dimension ref="A1:G18"/>
  <sheetViews>
    <sheetView workbookViewId="0" topLeftCell="A1">
      <selection activeCell="D17" sqref="D17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32.4218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270" t="s">
        <v>296</v>
      </c>
      <c r="B1" s="270" t="s">
        <v>329</v>
      </c>
      <c r="C1" s="270" t="s">
        <v>4647</v>
      </c>
      <c r="D1" s="270" t="s">
        <v>330</v>
      </c>
      <c r="E1" s="271" t="s">
        <v>297</v>
      </c>
      <c r="F1" s="15" t="s">
        <v>293</v>
      </c>
      <c r="G1" s="15" t="s">
        <v>294</v>
      </c>
    </row>
    <row r="2" spans="1:7" ht="12" thickTop="1">
      <c r="A2" s="266">
        <v>1</v>
      </c>
      <c r="B2" s="266" t="s">
        <v>2157</v>
      </c>
      <c r="C2" s="266" t="s">
        <v>935</v>
      </c>
      <c r="D2" s="266" t="s">
        <v>1</v>
      </c>
      <c r="E2" s="267">
        <v>3282</v>
      </c>
      <c r="F2" s="8">
        <f>E2</f>
        <v>3282</v>
      </c>
      <c r="G2" s="9">
        <f>F2/F$13</f>
        <v>0.26293863162954656</v>
      </c>
    </row>
    <row r="3" spans="1:7" ht="11.25">
      <c r="A3" s="268">
        <f>A2+1</f>
        <v>2</v>
      </c>
      <c r="B3" s="268" t="s">
        <v>2124</v>
      </c>
      <c r="C3" s="268" t="s">
        <v>936</v>
      </c>
      <c r="D3" s="268" t="s">
        <v>2126</v>
      </c>
      <c r="E3" s="269">
        <v>2053</v>
      </c>
      <c r="F3" s="10">
        <f>E3+F2</f>
        <v>5335</v>
      </c>
      <c r="G3" s="11">
        <f aca="true" t="shared" si="0" ref="G3:G13">F3/F$13</f>
        <v>0.4274154782887358</v>
      </c>
    </row>
    <row r="4" spans="1:7" ht="11.25">
      <c r="A4" s="268">
        <f aca="true" t="shared" si="1" ref="A4:A13">A3+1</f>
        <v>3</v>
      </c>
      <c r="B4" s="268" t="s">
        <v>937</v>
      </c>
      <c r="C4" s="268" t="s">
        <v>938</v>
      </c>
      <c r="D4" s="268" t="s">
        <v>2748</v>
      </c>
      <c r="E4" s="269">
        <v>1776</v>
      </c>
      <c r="F4" s="10">
        <f aca="true" t="shared" si="2" ref="F4:F13">E4+F3</f>
        <v>7111</v>
      </c>
      <c r="G4" s="11">
        <f t="shared" si="0"/>
        <v>0.5697003685306842</v>
      </c>
    </row>
    <row r="5" spans="1:7" ht="11.25">
      <c r="A5" s="268">
        <f t="shared" si="1"/>
        <v>4</v>
      </c>
      <c r="B5" s="268" t="s">
        <v>2</v>
      </c>
      <c r="C5" s="268" t="s">
        <v>939</v>
      </c>
      <c r="D5" s="268" t="s">
        <v>4</v>
      </c>
      <c r="E5" s="269">
        <v>1520</v>
      </c>
      <c r="F5" s="10">
        <f t="shared" si="2"/>
        <v>8631</v>
      </c>
      <c r="G5" s="11">
        <f t="shared" si="0"/>
        <v>0.6914757250440634</v>
      </c>
    </row>
    <row r="6" spans="1:7" ht="11.25">
      <c r="A6" s="268">
        <f t="shared" si="1"/>
        <v>5</v>
      </c>
      <c r="B6" s="268" t="s">
        <v>940</v>
      </c>
      <c r="C6" s="268" t="s">
        <v>2754</v>
      </c>
      <c r="D6" s="268" t="s">
        <v>2755</v>
      </c>
      <c r="E6" s="269">
        <v>1026</v>
      </c>
      <c r="F6" s="10">
        <f t="shared" si="2"/>
        <v>9657</v>
      </c>
      <c r="G6" s="11">
        <f t="shared" si="0"/>
        <v>0.7736740906905945</v>
      </c>
    </row>
    <row r="7" spans="1:7" ht="11.25">
      <c r="A7" s="268">
        <f t="shared" si="1"/>
        <v>6</v>
      </c>
      <c r="B7" s="268" t="s">
        <v>941</v>
      </c>
      <c r="C7" s="268" t="s">
        <v>942</v>
      </c>
      <c r="D7" s="268" t="s">
        <v>943</v>
      </c>
      <c r="E7" s="269">
        <v>728</v>
      </c>
      <c r="F7" s="10">
        <f t="shared" si="2"/>
        <v>10385</v>
      </c>
      <c r="G7" s="11">
        <f t="shared" si="0"/>
        <v>0.831998077231213</v>
      </c>
    </row>
    <row r="8" spans="1:7" ht="11.25">
      <c r="A8" s="268">
        <f t="shared" si="1"/>
        <v>7</v>
      </c>
      <c r="B8" s="268" t="s">
        <v>2139</v>
      </c>
      <c r="C8" s="268" t="s">
        <v>944</v>
      </c>
      <c r="D8" s="268" t="s">
        <v>2141</v>
      </c>
      <c r="E8" s="269">
        <v>691</v>
      </c>
      <c r="F8" s="10">
        <f t="shared" si="2"/>
        <v>11076</v>
      </c>
      <c r="G8" s="11">
        <f t="shared" si="0"/>
        <v>0.8873577952251241</v>
      </c>
    </row>
    <row r="9" spans="1:7" ht="11.25">
      <c r="A9" s="268">
        <f t="shared" si="1"/>
        <v>8</v>
      </c>
      <c r="B9" s="268" t="s">
        <v>2130</v>
      </c>
      <c r="C9" s="268" t="s">
        <v>945</v>
      </c>
      <c r="D9" s="268" t="s">
        <v>2132</v>
      </c>
      <c r="E9" s="269">
        <v>672</v>
      </c>
      <c r="F9" s="10">
        <f t="shared" si="2"/>
        <v>11748</v>
      </c>
      <c r="G9" s="11">
        <f t="shared" si="0"/>
        <v>0.9411953212626182</v>
      </c>
    </row>
    <row r="10" spans="1:7" ht="11.25">
      <c r="A10" s="268">
        <f t="shared" si="1"/>
        <v>9</v>
      </c>
      <c r="B10" s="268" t="s">
        <v>2148</v>
      </c>
      <c r="C10" s="268" t="s">
        <v>946</v>
      </c>
      <c r="D10" s="268" t="s">
        <v>2150</v>
      </c>
      <c r="E10" s="269">
        <v>639</v>
      </c>
      <c r="F10" s="10">
        <f t="shared" si="2"/>
        <v>12387</v>
      </c>
      <c r="G10" s="11">
        <f t="shared" si="0"/>
        <v>0.9923890402179137</v>
      </c>
    </row>
    <row r="11" spans="1:7" ht="11.25">
      <c r="A11" s="268">
        <f t="shared" si="1"/>
        <v>10</v>
      </c>
      <c r="B11" s="268" t="s">
        <v>947</v>
      </c>
      <c r="C11" s="268" t="s">
        <v>948</v>
      </c>
      <c r="D11" s="268" t="s">
        <v>949</v>
      </c>
      <c r="E11" s="269">
        <v>56</v>
      </c>
      <c r="F11" s="10">
        <f t="shared" si="2"/>
        <v>12443</v>
      </c>
      <c r="G11" s="11">
        <f t="shared" si="0"/>
        <v>0.9968755007210383</v>
      </c>
    </row>
    <row r="12" spans="1:7" ht="11.25">
      <c r="A12" s="274">
        <f t="shared" si="1"/>
        <v>11</v>
      </c>
      <c r="B12" s="274" t="s">
        <v>950</v>
      </c>
      <c r="C12" s="274" t="s">
        <v>951</v>
      </c>
      <c r="D12" s="274" t="s">
        <v>952</v>
      </c>
      <c r="E12" s="275">
        <v>33</v>
      </c>
      <c r="F12" s="59">
        <f t="shared" si="2"/>
        <v>12476</v>
      </c>
      <c r="G12" s="60">
        <f t="shared" si="0"/>
        <v>0.9995193078032366</v>
      </c>
    </row>
    <row r="13" spans="1:7" ht="12" thickBot="1">
      <c r="A13" s="272">
        <f t="shared" si="1"/>
        <v>12</v>
      </c>
      <c r="B13" s="272" t="s">
        <v>953</v>
      </c>
      <c r="C13" s="272" t="s">
        <v>954</v>
      </c>
      <c r="D13" s="272" t="s">
        <v>955</v>
      </c>
      <c r="E13" s="273">
        <v>6</v>
      </c>
      <c r="F13" s="13">
        <f t="shared" si="2"/>
        <v>12482</v>
      </c>
      <c r="G13" s="14">
        <f t="shared" si="0"/>
        <v>1</v>
      </c>
    </row>
    <row r="14" spans="1:7" ht="12" thickTop="1">
      <c r="A14" s="61"/>
      <c r="B14" s="61"/>
      <c r="C14" s="61"/>
      <c r="D14" s="61" t="s">
        <v>295</v>
      </c>
      <c r="E14" s="8">
        <f>SUM(E2:E13)</f>
        <v>12482</v>
      </c>
      <c r="F14" s="61"/>
      <c r="G14" s="61"/>
    </row>
    <row r="17" ht="12.75">
      <c r="D17" s="585" t="s">
        <v>903</v>
      </c>
    </row>
    <row r="18" ht="11.25">
      <c r="D18" s="5" t="s">
        <v>904</v>
      </c>
    </row>
  </sheetData>
  <hyperlinks>
    <hyperlink ref="D17" location="'ETS 3 f sèches robot'!A1" display="Compte-tenu des &quot;oubliés&quot;, les friables représentent en réalité 22 références et 42,000 UCD annuelles pour l'établissement 3"/>
  </hyperlinks>
  <printOptions/>
  <pageMargins left="0.75" right="0.75" top="1" bottom="1" header="0.4921259845" footer="0.4921259845"/>
  <pageSetup orientation="portrait" paperSize="9"/>
  <ignoredErrors>
    <ignoredError sqref="B2:B13" numberStoredAsText="1"/>
  </ignoredError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euil15"/>
  <dimension ref="A1:G35"/>
  <sheetViews>
    <sheetView workbookViewId="0" topLeftCell="A1">
      <pane ySplit="1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59.421875" style="5" bestFit="1" customWidth="1"/>
    <col min="4" max="4" width="39.4218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82" t="s">
        <v>296</v>
      </c>
      <c r="B1" s="82" t="s">
        <v>329</v>
      </c>
      <c r="C1" s="82" t="s">
        <v>4645</v>
      </c>
      <c r="D1" s="82" t="s">
        <v>330</v>
      </c>
      <c r="E1" s="83" t="s">
        <v>299</v>
      </c>
      <c r="F1" s="15" t="s">
        <v>293</v>
      </c>
      <c r="G1" s="15" t="s">
        <v>294</v>
      </c>
    </row>
    <row r="2" spans="1:7" ht="12" thickTop="1">
      <c r="A2" s="78">
        <v>1</v>
      </c>
      <c r="B2" s="78" t="s">
        <v>19</v>
      </c>
      <c r="C2" s="78" t="s">
        <v>20</v>
      </c>
      <c r="D2" s="78" t="s">
        <v>21</v>
      </c>
      <c r="E2" s="79">
        <v>32954</v>
      </c>
      <c r="F2" s="8">
        <f>E2</f>
        <v>32954</v>
      </c>
      <c r="G2" s="9">
        <f>F2/F$34</f>
        <v>0.24351745797154997</v>
      </c>
    </row>
    <row r="3" spans="1:7" ht="11.25">
      <c r="A3" s="80">
        <f>A2+1</f>
        <v>2</v>
      </c>
      <c r="B3" s="80" t="s">
        <v>22</v>
      </c>
      <c r="C3" s="80" t="s">
        <v>23</v>
      </c>
      <c r="D3" s="80" t="s">
        <v>24</v>
      </c>
      <c r="E3" s="81">
        <v>29960</v>
      </c>
      <c r="F3" s="10">
        <f>E3+F2</f>
        <v>62914</v>
      </c>
      <c r="G3" s="11">
        <f aca="true" t="shared" si="0" ref="G3:G34">F3/F$34</f>
        <v>0.4649104008867541</v>
      </c>
    </row>
    <row r="4" spans="1:7" ht="11.25">
      <c r="A4" s="80">
        <f aca="true" t="shared" si="1" ref="A4:A34">A3+1</f>
        <v>3</v>
      </c>
      <c r="B4" s="80" t="s">
        <v>25</v>
      </c>
      <c r="C4" s="80" t="s">
        <v>26</v>
      </c>
      <c r="D4" s="80" t="s">
        <v>27</v>
      </c>
      <c r="E4" s="81">
        <v>14000</v>
      </c>
      <c r="F4" s="10">
        <f aca="true" t="shared" si="2" ref="F4:F34">E4+F3</f>
        <v>76914</v>
      </c>
      <c r="G4" s="11">
        <f t="shared" si="0"/>
        <v>0.5683650471088121</v>
      </c>
    </row>
    <row r="5" spans="1:7" ht="11.25">
      <c r="A5" s="80">
        <f t="shared" si="1"/>
        <v>4</v>
      </c>
      <c r="B5" s="80" t="s">
        <v>28</v>
      </c>
      <c r="C5" s="80" t="s">
        <v>29</v>
      </c>
      <c r="D5" s="80" t="s">
        <v>30</v>
      </c>
      <c r="E5" s="81">
        <v>9692</v>
      </c>
      <c r="F5" s="10">
        <f t="shared" si="2"/>
        <v>86606</v>
      </c>
      <c r="G5" s="11">
        <f t="shared" si="0"/>
        <v>0.6399852207648254</v>
      </c>
    </row>
    <row r="6" spans="1:7" ht="11.25">
      <c r="A6" s="80">
        <f t="shared" si="1"/>
        <v>5</v>
      </c>
      <c r="B6" s="80" t="s">
        <v>31</v>
      </c>
      <c r="C6" s="80" t="s">
        <v>32</v>
      </c>
      <c r="D6" s="80" t="s">
        <v>33</v>
      </c>
      <c r="E6" s="81">
        <v>8250</v>
      </c>
      <c r="F6" s="10">
        <f t="shared" si="2"/>
        <v>94856</v>
      </c>
      <c r="G6" s="11">
        <f t="shared" si="0"/>
        <v>0.7009495658599667</v>
      </c>
    </row>
    <row r="7" spans="1:7" ht="11.25">
      <c r="A7" s="80">
        <f t="shared" si="1"/>
        <v>6</v>
      </c>
      <c r="B7" s="80" t="s">
        <v>34</v>
      </c>
      <c r="C7" s="80" t="s">
        <v>35</v>
      </c>
      <c r="D7" s="80" t="s">
        <v>36</v>
      </c>
      <c r="E7" s="81">
        <v>8030</v>
      </c>
      <c r="F7" s="10">
        <f t="shared" si="2"/>
        <v>102886</v>
      </c>
      <c r="G7" s="11">
        <f t="shared" si="0"/>
        <v>0.7602881950859043</v>
      </c>
    </row>
    <row r="8" spans="1:7" ht="11.25">
      <c r="A8" s="80">
        <f t="shared" si="1"/>
        <v>7</v>
      </c>
      <c r="B8" s="80" t="s">
        <v>37</v>
      </c>
      <c r="C8" s="80" t="s">
        <v>38</v>
      </c>
      <c r="D8" s="80" t="s">
        <v>39</v>
      </c>
      <c r="E8" s="81">
        <v>4589</v>
      </c>
      <c r="F8" s="10">
        <f t="shared" si="2"/>
        <v>107475</v>
      </c>
      <c r="G8" s="11">
        <f t="shared" si="0"/>
        <v>0.7941991501939775</v>
      </c>
    </row>
    <row r="9" spans="1:7" ht="11.25">
      <c r="A9" s="80">
        <f t="shared" si="1"/>
        <v>8</v>
      </c>
      <c r="B9" s="80" t="s">
        <v>40</v>
      </c>
      <c r="C9" s="80" t="s">
        <v>41</v>
      </c>
      <c r="D9" s="80" t="s">
        <v>42</v>
      </c>
      <c r="E9" s="81">
        <v>3792</v>
      </c>
      <c r="F9" s="10">
        <f t="shared" si="2"/>
        <v>111267</v>
      </c>
      <c r="G9" s="11">
        <f t="shared" si="0"/>
        <v>0.8222205800849806</v>
      </c>
    </row>
    <row r="10" spans="1:7" ht="11.25">
      <c r="A10" s="80">
        <f t="shared" si="1"/>
        <v>9</v>
      </c>
      <c r="B10" s="80" t="s">
        <v>43</v>
      </c>
      <c r="C10" s="80" t="s">
        <v>44</v>
      </c>
      <c r="D10" s="80" t="s">
        <v>45</v>
      </c>
      <c r="E10" s="81">
        <v>3390</v>
      </c>
      <c r="F10" s="10">
        <f t="shared" si="2"/>
        <v>114657</v>
      </c>
      <c r="G10" s="11">
        <f t="shared" si="0"/>
        <v>0.8472713837058932</v>
      </c>
    </row>
    <row r="11" spans="1:7" ht="11.25">
      <c r="A11" s="80">
        <f t="shared" si="1"/>
        <v>10</v>
      </c>
      <c r="B11" s="80" t="s">
        <v>46</v>
      </c>
      <c r="C11" s="80" t="s">
        <v>47</v>
      </c>
      <c r="D11" s="80" t="s">
        <v>48</v>
      </c>
      <c r="E11" s="81">
        <v>2802</v>
      </c>
      <c r="F11" s="10">
        <f t="shared" si="2"/>
        <v>117459</v>
      </c>
      <c r="G11" s="11">
        <f t="shared" si="0"/>
        <v>0.8679770921854794</v>
      </c>
    </row>
    <row r="12" spans="1:7" ht="11.25">
      <c r="A12" s="80">
        <f t="shared" si="1"/>
        <v>11</v>
      </c>
      <c r="B12" s="80" t="s">
        <v>49</v>
      </c>
      <c r="C12" s="80" t="s">
        <v>50</v>
      </c>
      <c r="D12" s="80" t="s">
        <v>51</v>
      </c>
      <c r="E12" s="81">
        <v>2560</v>
      </c>
      <c r="F12" s="10">
        <f t="shared" si="2"/>
        <v>120019</v>
      </c>
      <c r="G12" s="11">
        <f t="shared" si="0"/>
        <v>0.8868945132089414</v>
      </c>
    </row>
    <row r="13" spans="1:7" ht="11.25">
      <c r="A13" s="80">
        <f t="shared" si="1"/>
        <v>12</v>
      </c>
      <c r="B13" s="80" t="s">
        <v>52</v>
      </c>
      <c r="C13" s="80" t="s">
        <v>53</v>
      </c>
      <c r="D13" s="80" t="s">
        <v>54</v>
      </c>
      <c r="E13" s="81">
        <v>2340</v>
      </c>
      <c r="F13" s="10">
        <f t="shared" si="2"/>
        <v>122359</v>
      </c>
      <c r="G13" s="11">
        <f t="shared" si="0"/>
        <v>0.9041862183631997</v>
      </c>
    </row>
    <row r="14" spans="1:7" ht="11.25">
      <c r="A14" s="80">
        <f t="shared" si="1"/>
        <v>13</v>
      </c>
      <c r="B14" s="80" t="s">
        <v>55</v>
      </c>
      <c r="C14" s="80" t="s">
        <v>56</v>
      </c>
      <c r="D14" s="80" t="s">
        <v>57</v>
      </c>
      <c r="E14" s="81">
        <v>2174</v>
      </c>
      <c r="F14" s="10">
        <f t="shared" si="2"/>
        <v>124533</v>
      </c>
      <c r="G14" s="11">
        <f t="shared" si="0"/>
        <v>0.9202512469979679</v>
      </c>
    </row>
    <row r="15" spans="1:7" ht="11.25">
      <c r="A15" s="80">
        <f t="shared" si="1"/>
        <v>14</v>
      </c>
      <c r="B15" s="80" t="s">
        <v>58</v>
      </c>
      <c r="C15" s="80" t="s">
        <v>59</v>
      </c>
      <c r="D15" s="80" t="s">
        <v>60</v>
      </c>
      <c r="E15" s="81">
        <v>1950</v>
      </c>
      <c r="F15" s="10">
        <f t="shared" si="2"/>
        <v>126483</v>
      </c>
      <c r="G15" s="11">
        <f t="shared" si="0"/>
        <v>0.9346610012931831</v>
      </c>
    </row>
    <row r="16" spans="1:7" ht="11.25">
      <c r="A16" s="80">
        <f t="shared" si="1"/>
        <v>15</v>
      </c>
      <c r="B16" s="80" t="s">
        <v>61</v>
      </c>
      <c r="C16" s="80" t="s">
        <v>62</v>
      </c>
      <c r="D16" s="80" t="s">
        <v>63</v>
      </c>
      <c r="E16" s="81">
        <v>1418</v>
      </c>
      <c r="F16" s="10">
        <f t="shared" si="2"/>
        <v>127901</v>
      </c>
      <c r="G16" s="11">
        <f t="shared" si="0"/>
        <v>0.94513947903196</v>
      </c>
    </row>
    <row r="17" spans="1:7" ht="11.25">
      <c r="A17" s="80">
        <f t="shared" si="1"/>
        <v>16</v>
      </c>
      <c r="B17" s="80" t="s">
        <v>64</v>
      </c>
      <c r="C17" s="80" t="s">
        <v>65</v>
      </c>
      <c r="D17" s="80" t="s">
        <v>66</v>
      </c>
      <c r="E17" s="81">
        <v>1350</v>
      </c>
      <c r="F17" s="10">
        <f t="shared" si="2"/>
        <v>129251</v>
      </c>
      <c r="G17" s="11">
        <f t="shared" si="0"/>
        <v>0.9551154627748014</v>
      </c>
    </row>
    <row r="18" spans="1:7" ht="11.25">
      <c r="A18" s="80">
        <f t="shared" si="1"/>
        <v>17</v>
      </c>
      <c r="B18" s="80" t="s">
        <v>67</v>
      </c>
      <c r="C18" s="80" t="s">
        <v>68</v>
      </c>
      <c r="D18" s="80" t="s">
        <v>69</v>
      </c>
      <c r="E18" s="81">
        <v>1140</v>
      </c>
      <c r="F18" s="10">
        <f t="shared" si="2"/>
        <v>130391</v>
      </c>
      <c r="G18" s="11">
        <f t="shared" si="0"/>
        <v>0.9635396268243118</v>
      </c>
    </row>
    <row r="19" spans="1:7" ht="11.25">
      <c r="A19" s="80">
        <f t="shared" si="1"/>
        <v>18</v>
      </c>
      <c r="B19" s="80" t="s">
        <v>70</v>
      </c>
      <c r="C19" s="80" t="s">
        <v>71</v>
      </c>
      <c r="D19" s="80" t="s">
        <v>72</v>
      </c>
      <c r="E19" s="81">
        <v>840</v>
      </c>
      <c r="F19" s="10">
        <f t="shared" si="2"/>
        <v>131231</v>
      </c>
      <c r="G19" s="11">
        <f t="shared" si="0"/>
        <v>0.9697469055976353</v>
      </c>
    </row>
    <row r="20" spans="1:7" ht="11.25">
      <c r="A20" s="80">
        <f t="shared" si="1"/>
        <v>19</v>
      </c>
      <c r="B20" s="80" t="s">
        <v>73</v>
      </c>
      <c r="C20" s="80" t="s">
        <v>74</v>
      </c>
      <c r="D20" s="80" t="s">
        <v>328</v>
      </c>
      <c r="E20" s="81">
        <v>835</v>
      </c>
      <c r="F20" s="10">
        <f t="shared" si="2"/>
        <v>132066</v>
      </c>
      <c r="G20" s="11">
        <f t="shared" si="0"/>
        <v>0.9759172362830224</v>
      </c>
    </row>
    <row r="21" spans="1:7" ht="11.25">
      <c r="A21" s="80">
        <f t="shared" si="1"/>
        <v>20</v>
      </c>
      <c r="B21" s="80" t="s">
        <v>75</v>
      </c>
      <c r="C21" s="80" t="s">
        <v>76</v>
      </c>
      <c r="D21" s="80" t="s">
        <v>77</v>
      </c>
      <c r="E21" s="81">
        <v>570</v>
      </c>
      <c r="F21" s="10">
        <f t="shared" si="2"/>
        <v>132636</v>
      </c>
      <c r="G21" s="11">
        <f t="shared" si="0"/>
        <v>0.9801293183077776</v>
      </c>
    </row>
    <row r="22" spans="1:7" ht="11.25">
      <c r="A22" s="80">
        <f t="shared" si="1"/>
        <v>21</v>
      </c>
      <c r="B22" s="80" t="s">
        <v>78</v>
      </c>
      <c r="C22" s="80" t="s">
        <v>79</v>
      </c>
      <c r="D22" s="80" t="s">
        <v>80</v>
      </c>
      <c r="E22" s="81">
        <v>462</v>
      </c>
      <c r="F22" s="10">
        <f t="shared" si="2"/>
        <v>133098</v>
      </c>
      <c r="G22" s="11">
        <f t="shared" si="0"/>
        <v>0.9835433216331055</v>
      </c>
    </row>
    <row r="23" spans="1:7" ht="11.25">
      <c r="A23" s="80">
        <f t="shared" si="1"/>
        <v>22</v>
      </c>
      <c r="B23" s="80" t="s">
        <v>81</v>
      </c>
      <c r="C23" s="80" t="s">
        <v>82</v>
      </c>
      <c r="D23" s="80" t="s">
        <v>83</v>
      </c>
      <c r="E23" s="81">
        <v>450</v>
      </c>
      <c r="F23" s="10">
        <f t="shared" si="2"/>
        <v>133548</v>
      </c>
      <c r="G23" s="11">
        <f t="shared" si="0"/>
        <v>0.986868649547386</v>
      </c>
    </row>
    <row r="24" spans="1:7" ht="11.25">
      <c r="A24" s="80">
        <f t="shared" si="1"/>
        <v>23</v>
      </c>
      <c r="B24" s="80" t="s">
        <v>84</v>
      </c>
      <c r="C24" s="80" t="s">
        <v>85</v>
      </c>
      <c r="D24" s="80" t="s">
        <v>86</v>
      </c>
      <c r="E24" s="81">
        <v>364</v>
      </c>
      <c r="F24" s="10">
        <f t="shared" si="2"/>
        <v>133912</v>
      </c>
      <c r="G24" s="11">
        <f t="shared" si="0"/>
        <v>0.9895584703491594</v>
      </c>
    </row>
    <row r="25" spans="1:7" ht="11.25">
      <c r="A25" s="80">
        <f t="shared" si="1"/>
        <v>24</v>
      </c>
      <c r="B25" s="80" t="s">
        <v>87</v>
      </c>
      <c r="C25" s="80" t="s">
        <v>88</v>
      </c>
      <c r="D25" s="80" t="s">
        <v>89</v>
      </c>
      <c r="E25" s="81">
        <v>340</v>
      </c>
      <c r="F25" s="10">
        <f t="shared" si="2"/>
        <v>134252</v>
      </c>
      <c r="G25" s="11">
        <f t="shared" si="0"/>
        <v>0.992070940328838</v>
      </c>
    </row>
    <row r="26" spans="1:7" ht="11.25">
      <c r="A26" s="80">
        <f t="shared" si="1"/>
        <v>25</v>
      </c>
      <c r="B26" s="80" t="s">
        <v>90</v>
      </c>
      <c r="C26" s="80" t="s">
        <v>91</v>
      </c>
      <c r="D26" s="80" t="s">
        <v>92</v>
      </c>
      <c r="E26" s="81">
        <v>300</v>
      </c>
      <c r="F26" s="10">
        <f t="shared" si="2"/>
        <v>134552</v>
      </c>
      <c r="G26" s="11">
        <f t="shared" si="0"/>
        <v>0.9942878256050249</v>
      </c>
    </row>
    <row r="27" spans="1:7" ht="11.25">
      <c r="A27" s="80">
        <f t="shared" si="1"/>
        <v>26</v>
      </c>
      <c r="B27" s="80" t="s">
        <v>93</v>
      </c>
      <c r="C27" s="80" t="s">
        <v>94</v>
      </c>
      <c r="D27" s="80" t="s">
        <v>95</v>
      </c>
      <c r="E27" s="81">
        <v>278</v>
      </c>
      <c r="F27" s="10">
        <f t="shared" si="2"/>
        <v>134830</v>
      </c>
      <c r="G27" s="11">
        <f t="shared" si="0"/>
        <v>0.9963421392942915</v>
      </c>
    </row>
    <row r="28" spans="1:7" ht="11.25">
      <c r="A28" s="80">
        <f t="shared" si="1"/>
        <v>27</v>
      </c>
      <c r="B28" s="80" t="s">
        <v>96</v>
      </c>
      <c r="C28" s="80" t="s">
        <v>97</v>
      </c>
      <c r="D28" s="80" t="s">
        <v>98</v>
      </c>
      <c r="E28" s="81">
        <v>210</v>
      </c>
      <c r="F28" s="10">
        <f t="shared" si="2"/>
        <v>135040</v>
      </c>
      <c r="G28" s="11">
        <f t="shared" si="0"/>
        <v>0.9978939589876223</v>
      </c>
    </row>
    <row r="29" spans="1:7" ht="11.25">
      <c r="A29" s="80">
        <f t="shared" si="1"/>
        <v>28</v>
      </c>
      <c r="B29" s="80" t="s">
        <v>99</v>
      </c>
      <c r="C29" s="80" t="s">
        <v>100</v>
      </c>
      <c r="D29" s="80" t="s">
        <v>101</v>
      </c>
      <c r="E29" s="81">
        <v>140</v>
      </c>
      <c r="F29" s="10">
        <f t="shared" si="2"/>
        <v>135180</v>
      </c>
      <c r="G29" s="11">
        <f t="shared" si="0"/>
        <v>0.998928505449843</v>
      </c>
    </row>
    <row r="30" spans="1:7" ht="11.25">
      <c r="A30" s="80">
        <f t="shared" si="1"/>
        <v>29</v>
      </c>
      <c r="B30" s="80" t="s">
        <v>102</v>
      </c>
      <c r="C30" s="80" t="s">
        <v>103</v>
      </c>
      <c r="D30" s="80" t="s">
        <v>104</v>
      </c>
      <c r="E30" s="81">
        <v>60</v>
      </c>
      <c r="F30" s="10">
        <f t="shared" si="2"/>
        <v>135240</v>
      </c>
      <c r="G30" s="11">
        <f t="shared" si="0"/>
        <v>0.9993718825050804</v>
      </c>
    </row>
    <row r="31" spans="1:7" ht="11.25">
      <c r="A31" s="80">
        <f t="shared" si="1"/>
        <v>30</v>
      </c>
      <c r="B31" s="80" t="s">
        <v>105</v>
      </c>
      <c r="C31" s="80" t="s">
        <v>106</v>
      </c>
      <c r="D31" s="80" t="s">
        <v>107</v>
      </c>
      <c r="E31" s="81">
        <v>32</v>
      </c>
      <c r="F31" s="10">
        <f t="shared" si="2"/>
        <v>135272</v>
      </c>
      <c r="G31" s="11">
        <f t="shared" si="0"/>
        <v>0.9996083502678736</v>
      </c>
    </row>
    <row r="32" spans="1:7" ht="11.25">
      <c r="A32" s="80">
        <f t="shared" si="1"/>
        <v>31</v>
      </c>
      <c r="B32" s="80" t="s">
        <v>108</v>
      </c>
      <c r="C32" s="80" t="s">
        <v>109</v>
      </c>
      <c r="D32" s="80" t="s">
        <v>328</v>
      </c>
      <c r="E32" s="81">
        <v>24</v>
      </c>
      <c r="F32" s="10">
        <f t="shared" si="2"/>
        <v>135296</v>
      </c>
      <c r="G32" s="11">
        <f t="shared" si="0"/>
        <v>0.9997857010899686</v>
      </c>
    </row>
    <row r="33" spans="1:7" ht="11.25">
      <c r="A33" s="86">
        <f t="shared" si="1"/>
        <v>32</v>
      </c>
      <c r="B33" s="86" t="s">
        <v>110</v>
      </c>
      <c r="C33" s="86" t="s">
        <v>111</v>
      </c>
      <c r="D33" s="86" t="s">
        <v>112</v>
      </c>
      <c r="E33" s="87">
        <v>20</v>
      </c>
      <c r="F33" s="59">
        <f t="shared" si="2"/>
        <v>135316</v>
      </c>
      <c r="G33" s="60">
        <f t="shared" si="0"/>
        <v>0.9999334934417143</v>
      </c>
    </row>
    <row r="34" spans="1:7" ht="12" thickBot="1">
      <c r="A34" s="84">
        <f t="shared" si="1"/>
        <v>33</v>
      </c>
      <c r="B34" s="84" t="s">
        <v>113</v>
      </c>
      <c r="C34" s="84" t="s">
        <v>114</v>
      </c>
      <c r="D34" s="84" t="s">
        <v>115</v>
      </c>
      <c r="E34" s="85">
        <v>9</v>
      </c>
      <c r="F34" s="13">
        <f t="shared" si="2"/>
        <v>135325</v>
      </c>
      <c r="G34" s="14">
        <f t="shared" si="0"/>
        <v>1</v>
      </c>
    </row>
    <row r="35" spans="1:7" ht="12" thickTop="1">
      <c r="A35" s="61"/>
      <c r="B35" s="61"/>
      <c r="C35" s="61"/>
      <c r="D35" s="61" t="s">
        <v>295</v>
      </c>
      <c r="E35" s="8">
        <f>SUM(E2:E34)</f>
        <v>135325</v>
      </c>
      <c r="F35" s="61"/>
      <c r="G35" s="61"/>
    </row>
  </sheetData>
  <printOptions/>
  <pageMargins left="0.75" right="0.75" top="1" bottom="1" header="0.4921259845" footer="0.4921259845"/>
  <pageSetup orientation="portrait" paperSize="9"/>
  <ignoredErrors>
    <ignoredError sqref="B2:B36" numberStoredAsText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euil43"/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19.00390625" style="5" bestFit="1" customWidth="1"/>
    <col min="4" max="4" width="45.8515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60" t="s">
        <v>296</v>
      </c>
      <c r="B1" s="160" t="s">
        <v>329</v>
      </c>
      <c r="C1" s="160" t="s">
        <v>4646</v>
      </c>
      <c r="D1" s="160" t="s">
        <v>330</v>
      </c>
      <c r="E1" s="161" t="s">
        <v>299</v>
      </c>
      <c r="F1" s="15" t="s">
        <v>293</v>
      </c>
      <c r="G1" s="15" t="s">
        <v>294</v>
      </c>
    </row>
    <row r="2" spans="1:7" ht="12" thickTop="1">
      <c r="A2" s="156">
        <v>1</v>
      </c>
      <c r="B2" s="156" t="s">
        <v>2766</v>
      </c>
      <c r="C2" s="156" t="s">
        <v>2767</v>
      </c>
      <c r="D2" s="156" t="s">
        <v>21</v>
      </c>
      <c r="E2" s="157">
        <v>23508</v>
      </c>
      <c r="F2" s="8">
        <f>E2</f>
        <v>23508</v>
      </c>
      <c r="G2" s="9">
        <f>F2/F$20</f>
        <v>0.2979845354290785</v>
      </c>
    </row>
    <row r="3" spans="1:7" ht="11.25">
      <c r="A3" s="158">
        <f>A2+1</f>
        <v>2</v>
      </c>
      <c r="B3" s="158" t="s">
        <v>2768</v>
      </c>
      <c r="C3" s="158" t="s">
        <v>2769</v>
      </c>
      <c r="D3" s="158" t="s">
        <v>33</v>
      </c>
      <c r="E3" s="159">
        <v>16374</v>
      </c>
      <c r="F3" s="10">
        <f>E3+F2</f>
        <v>39882</v>
      </c>
      <c r="G3" s="11">
        <f aca="true" t="shared" si="0" ref="G3:G20">F3/F$20</f>
        <v>0.5055393586005831</v>
      </c>
    </row>
    <row r="4" spans="1:7" ht="11.25">
      <c r="A4" s="158">
        <f aca="true" t="shared" si="1" ref="A4:A20">A3+1</f>
        <v>3</v>
      </c>
      <c r="B4" s="158" t="s">
        <v>2770</v>
      </c>
      <c r="C4" s="158" t="s">
        <v>2771</v>
      </c>
      <c r="D4" s="158" t="s">
        <v>24</v>
      </c>
      <c r="E4" s="159">
        <v>12073</v>
      </c>
      <c r="F4" s="10">
        <f aca="true" t="shared" si="2" ref="F4:F20">E4+F3</f>
        <v>51955</v>
      </c>
      <c r="G4" s="11">
        <f t="shared" si="0"/>
        <v>0.6585752313347699</v>
      </c>
    </row>
    <row r="5" spans="1:7" ht="11.25">
      <c r="A5" s="158">
        <f t="shared" si="1"/>
        <v>4</v>
      </c>
      <c r="B5" s="158" t="s">
        <v>2772</v>
      </c>
      <c r="C5" s="158" t="s">
        <v>2773</v>
      </c>
      <c r="D5" s="158" t="s">
        <v>60</v>
      </c>
      <c r="E5" s="159">
        <v>5357</v>
      </c>
      <c r="F5" s="10">
        <f t="shared" si="2"/>
        <v>57312</v>
      </c>
      <c r="G5" s="11">
        <f t="shared" si="0"/>
        <v>0.7264799087336798</v>
      </c>
    </row>
    <row r="6" spans="1:7" ht="11.25">
      <c r="A6" s="158">
        <f t="shared" si="1"/>
        <v>5</v>
      </c>
      <c r="B6" s="158" t="s">
        <v>2774</v>
      </c>
      <c r="C6" s="158" t="s">
        <v>2775</v>
      </c>
      <c r="D6" s="158" t="s">
        <v>48</v>
      </c>
      <c r="E6" s="159">
        <v>4501</v>
      </c>
      <c r="F6" s="10">
        <f t="shared" si="2"/>
        <v>61813</v>
      </c>
      <c r="G6" s="11">
        <f t="shared" si="0"/>
        <v>0.7835340347319052</v>
      </c>
    </row>
    <row r="7" spans="1:7" ht="11.25">
      <c r="A7" s="158">
        <f t="shared" si="1"/>
        <v>6</v>
      </c>
      <c r="B7" s="158" t="s">
        <v>2776</v>
      </c>
      <c r="C7" s="158" t="s">
        <v>2777</v>
      </c>
      <c r="D7" s="158" t="s">
        <v>45</v>
      </c>
      <c r="E7" s="159">
        <v>3647</v>
      </c>
      <c r="F7" s="10">
        <f t="shared" si="2"/>
        <v>65460</v>
      </c>
      <c r="G7" s="11">
        <f t="shared" si="0"/>
        <v>0.8297629610850551</v>
      </c>
    </row>
    <row r="8" spans="1:7" ht="11.25">
      <c r="A8" s="158">
        <f t="shared" si="1"/>
        <v>7</v>
      </c>
      <c r="B8" s="158" t="s">
        <v>2778</v>
      </c>
      <c r="C8" s="158" t="s">
        <v>2779</v>
      </c>
      <c r="D8" s="158" t="s">
        <v>30</v>
      </c>
      <c r="E8" s="159">
        <v>3619</v>
      </c>
      <c r="F8" s="10">
        <f t="shared" si="2"/>
        <v>69079</v>
      </c>
      <c r="G8" s="11">
        <f t="shared" si="0"/>
        <v>0.8756369628596781</v>
      </c>
    </row>
    <row r="9" spans="1:7" ht="11.25">
      <c r="A9" s="158">
        <f t="shared" si="1"/>
        <v>8</v>
      </c>
      <c r="B9" s="158" t="s">
        <v>2780</v>
      </c>
      <c r="C9" s="158" t="s">
        <v>2781</v>
      </c>
      <c r="D9" s="158" t="s">
        <v>39</v>
      </c>
      <c r="E9" s="159">
        <v>1818</v>
      </c>
      <c r="F9" s="10">
        <f t="shared" si="2"/>
        <v>70897</v>
      </c>
      <c r="G9" s="11">
        <f t="shared" si="0"/>
        <v>0.8986817087083281</v>
      </c>
    </row>
    <row r="10" spans="1:7" ht="11.25">
      <c r="A10" s="158">
        <f t="shared" si="1"/>
        <v>9</v>
      </c>
      <c r="B10" s="158" t="s">
        <v>2782</v>
      </c>
      <c r="C10" s="158" t="s">
        <v>2783</v>
      </c>
      <c r="D10" s="158" t="s">
        <v>2784</v>
      </c>
      <c r="E10" s="159">
        <v>1527</v>
      </c>
      <c r="F10" s="10">
        <f t="shared" si="2"/>
        <v>72424</v>
      </c>
      <c r="G10" s="11">
        <f t="shared" si="0"/>
        <v>0.9180377741158575</v>
      </c>
    </row>
    <row r="11" spans="1:7" ht="11.25">
      <c r="A11" s="158">
        <f t="shared" si="1"/>
        <v>10</v>
      </c>
      <c r="B11" s="158" t="s">
        <v>2785</v>
      </c>
      <c r="C11" s="158" t="s">
        <v>2786</v>
      </c>
      <c r="D11" s="158" t="s">
        <v>86</v>
      </c>
      <c r="E11" s="159">
        <v>1416</v>
      </c>
      <c r="F11" s="10">
        <f t="shared" si="2"/>
        <v>73840</v>
      </c>
      <c r="G11" s="11">
        <f t="shared" si="0"/>
        <v>0.9359868170870833</v>
      </c>
    </row>
    <row r="12" spans="1:7" ht="11.25">
      <c r="A12" s="158">
        <f t="shared" si="1"/>
        <v>11</v>
      </c>
      <c r="B12" s="158" t="s">
        <v>2787</v>
      </c>
      <c r="C12" s="158" t="s">
        <v>2788</v>
      </c>
      <c r="D12" s="158" t="s">
        <v>2789</v>
      </c>
      <c r="E12" s="159">
        <v>1373</v>
      </c>
      <c r="F12" s="10">
        <f t="shared" si="2"/>
        <v>75213</v>
      </c>
      <c r="G12" s="11">
        <f t="shared" si="0"/>
        <v>0.9533907973127139</v>
      </c>
    </row>
    <row r="13" spans="1:7" ht="11.25">
      <c r="A13" s="158">
        <f t="shared" si="1"/>
        <v>12</v>
      </c>
      <c r="B13" s="158" t="s">
        <v>2790</v>
      </c>
      <c r="C13" s="158" t="s">
        <v>2791</v>
      </c>
      <c r="D13" s="158" t="s">
        <v>42</v>
      </c>
      <c r="E13" s="159">
        <v>1115</v>
      </c>
      <c r="F13" s="10">
        <f t="shared" si="2"/>
        <v>76328</v>
      </c>
      <c r="G13" s="11">
        <f t="shared" si="0"/>
        <v>0.9675244010647738</v>
      </c>
    </row>
    <row r="14" spans="1:7" ht="11.25">
      <c r="A14" s="158">
        <f t="shared" si="1"/>
        <v>13</v>
      </c>
      <c r="B14" s="158" t="s">
        <v>2792</v>
      </c>
      <c r="C14" s="158" t="s">
        <v>2793</v>
      </c>
      <c r="D14" s="158" t="s">
        <v>2794</v>
      </c>
      <c r="E14" s="159">
        <v>847</v>
      </c>
      <c r="F14" s="10">
        <f t="shared" si="2"/>
        <v>77175</v>
      </c>
      <c r="G14" s="11">
        <f t="shared" si="0"/>
        <v>0.9782608695652174</v>
      </c>
    </row>
    <row r="15" spans="1:7" ht="11.25">
      <c r="A15" s="158">
        <f t="shared" si="1"/>
        <v>14</v>
      </c>
      <c r="B15" s="158" t="s">
        <v>2795</v>
      </c>
      <c r="C15" s="158" t="s">
        <v>2796</v>
      </c>
      <c r="D15" s="158" t="s">
        <v>77</v>
      </c>
      <c r="E15" s="159">
        <v>414</v>
      </c>
      <c r="F15" s="10">
        <f t="shared" si="2"/>
        <v>77589</v>
      </c>
      <c r="G15" s="11">
        <f t="shared" si="0"/>
        <v>0.9835086829762961</v>
      </c>
    </row>
    <row r="16" spans="1:7" ht="11.25">
      <c r="A16" s="158">
        <f t="shared" si="1"/>
        <v>15</v>
      </c>
      <c r="B16" s="158" t="s">
        <v>2797</v>
      </c>
      <c r="C16" s="158" t="s">
        <v>2798</v>
      </c>
      <c r="D16" s="158" t="s">
        <v>92</v>
      </c>
      <c r="E16" s="159">
        <v>405</v>
      </c>
      <c r="F16" s="10">
        <f t="shared" si="2"/>
        <v>77994</v>
      </c>
      <c r="G16" s="11">
        <f t="shared" si="0"/>
        <v>0.988642413487134</v>
      </c>
    </row>
    <row r="17" spans="1:7" ht="11.25">
      <c r="A17" s="158">
        <f t="shared" si="1"/>
        <v>16</v>
      </c>
      <c r="B17" s="158" t="s">
        <v>2799</v>
      </c>
      <c r="C17" s="158" t="s">
        <v>2800</v>
      </c>
      <c r="D17" s="158" t="s">
        <v>2801</v>
      </c>
      <c r="E17" s="159">
        <v>376</v>
      </c>
      <c r="F17" s="10">
        <f t="shared" si="2"/>
        <v>78370</v>
      </c>
      <c r="G17" s="11">
        <f t="shared" si="0"/>
        <v>0.9934085435416402</v>
      </c>
    </row>
    <row r="18" spans="1:7" ht="11.25">
      <c r="A18" s="158">
        <f t="shared" si="1"/>
        <v>17</v>
      </c>
      <c r="B18" s="158" t="s">
        <v>2802</v>
      </c>
      <c r="C18" s="158" t="s">
        <v>2803</v>
      </c>
      <c r="D18" s="158" t="s">
        <v>51</v>
      </c>
      <c r="E18" s="159">
        <v>350</v>
      </c>
      <c r="F18" s="10">
        <f t="shared" si="2"/>
        <v>78720</v>
      </c>
      <c r="G18" s="11">
        <f t="shared" si="0"/>
        <v>0.9978451007732285</v>
      </c>
    </row>
    <row r="19" spans="1:7" ht="11.25">
      <c r="A19" s="164">
        <f t="shared" si="1"/>
        <v>18</v>
      </c>
      <c r="B19" s="164" t="s">
        <v>2804</v>
      </c>
      <c r="C19" s="164" t="s">
        <v>2805</v>
      </c>
      <c r="D19" s="164" t="s">
        <v>69</v>
      </c>
      <c r="E19" s="165">
        <v>160</v>
      </c>
      <c r="F19" s="59">
        <f t="shared" si="2"/>
        <v>78880</v>
      </c>
      <c r="G19" s="60">
        <f t="shared" si="0"/>
        <v>0.9998732412219546</v>
      </c>
    </row>
    <row r="20" spans="1:7" ht="12" thickBot="1">
      <c r="A20" s="162">
        <f t="shared" si="1"/>
        <v>19</v>
      </c>
      <c r="B20" s="162" t="s">
        <v>2806</v>
      </c>
      <c r="C20" s="162" t="s">
        <v>2807</v>
      </c>
      <c r="D20" s="162" t="s">
        <v>2808</v>
      </c>
      <c r="E20" s="163">
        <v>10</v>
      </c>
      <c r="F20" s="13">
        <f t="shared" si="2"/>
        <v>78890</v>
      </c>
      <c r="G20" s="14">
        <f t="shared" si="0"/>
        <v>1</v>
      </c>
    </row>
    <row r="21" spans="1:7" ht="12" thickTop="1">
      <c r="A21" s="61"/>
      <c r="B21" s="61"/>
      <c r="C21" s="61"/>
      <c r="D21" s="61" t="s">
        <v>295</v>
      </c>
      <c r="E21" s="8">
        <f>SUM(E2:E20)</f>
        <v>78890</v>
      </c>
      <c r="F21" s="61"/>
      <c r="G21" s="61"/>
    </row>
  </sheetData>
  <printOptions/>
  <pageMargins left="0.75" right="0.75" top="1" bottom="1" header="0.4921259845" footer="0.4921259845"/>
  <pageSetup orientation="portrait" paperSize="9"/>
  <ignoredErrors>
    <ignoredError sqref="B2:B20" numberStoredAsText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euil44"/>
  <dimension ref="A1:G2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40.4218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280" t="s">
        <v>296</v>
      </c>
      <c r="B1" s="280" t="s">
        <v>329</v>
      </c>
      <c r="C1" s="280" t="s">
        <v>4647</v>
      </c>
      <c r="D1" s="280" t="s">
        <v>330</v>
      </c>
      <c r="E1" s="281" t="s">
        <v>299</v>
      </c>
      <c r="F1" s="15" t="s">
        <v>293</v>
      </c>
      <c r="G1" s="15" t="s">
        <v>294</v>
      </c>
    </row>
    <row r="2" spans="1:7" ht="12" thickTop="1">
      <c r="A2" s="276">
        <v>1</v>
      </c>
      <c r="B2" s="276" t="s">
        <v>19</v>
      </c>
      <c r="C2" s="276" t="s">
        <v>956</v>
      </c>
      <c r="D2" s="276" t="s">
        <v>21</v>
      </c>
      <c r="E2" s="277">
        <v>31335</v>
      </c>
      <c r="F2" s="8">
        <f>E2</f>
        <v>31335</v>
      </c>
      <c r="G2" s="9">
        <f>F2/F$19</f>
        <v>0.29535407614074444</v>
      </c>
    </row>
    <row r="3" spans="1:7" ht="11.25">
      <c r="A3" s="278">
        <f>A2+1</f>
        <v>2</v>
      </c>
      <c r="B3" s="278" t="s">
        <v>31</v>
      </c>
      <c r="C3" s="278" t="s">
        <v>957</v>
      </c>
      <c r="D3" s="278" t="s">
        <v>33</v>
      </c>
      <c r="E3" s="279">
        <v>17376</v>
      </c>
      <c r="F3" s="10">
        <f>E3+F2</f>
        <v>48711</v>
      </c>
      <c r="G3" s="11">
        <f aca="true" t="shared" si="0" ref="G3:G19">F3/F$19</f>
        <v>0.45913490993750766</v>
      </c>
    </row>
    <row r="4" spans="1:7" ht="11.25">
      <c r="A4" s="278">
        <f aca="true" t="shared" si="1" ref="A4:A19">A3+1</f>
        <v>3</v>
      </c>
      <c r="B4" s="278" t="s">
        <v>22</v>
      </c>
      <c r="C4" s="278" t="s">
        <v>958</v>
      </c>
      <c r="D4" s="278" t="s">
        <v>24</v>
      </c>
      <c r="E4" s="279">
        <v>13042</v>
      </c>
      <c r="F4" s="10">
        <f aca="true" t="shared" si="2" ref="F4:F19">E4+F3</f>
        <v>61753</v>
      </c>
      <c r="G4" s="11">
        <f t="shared" si="0"/>
        <v>0.5820647922106077</v>
      </c>
    </row>
    <row r="5" spans="1:7" ht="11.25">
      <c r="A5" s="278">
        <f t="shared" si="1"/>
        <v>4</v>
      </c>
      <c r="B5" s="278" t="s">
        <v>28</v>
      </c>
      <c r="C5" s="278" t="s">
        <v>2779</v>
      </c>
      <c r="D5" s="278" t="s">
        <v>30</v>
      </c>
      <c r="E5" s="279">
        <v>10430</v>
      </c>
      <c r="F5" s="10">
        <f t="shared" si="2"/>
        <v>72183</v>
      </c>
      <c r="G5" s="11">
        <f t="shared" si="0"/>
        <v>0.6803747655358977</v>
      </c>
    </row>
    <row r="6" spans="1:7" ht="11.25">
      <c r="A6" s="278">
        <f t="shared" si="1"/>
        <v>5</v>
      </c>
      <c r="B6" s="278" t="s">
        <v>58</v>
      </c>
      <c r="C6" s="278" t="s">
        <v>959</v>
      </c>
      <c r="D6" s="278" t="s">
        <v>960</v>
      </c>
      <c r="E6" s="279">
        <v>10101</v>
      </c>
      <c r="F6" s="10">
        <f t="shared" si="2"/>
        <v>82284</v>
      </c>
      <c r="G6" s="11">
        <f t="shared" si="0"/>
        <v>0.7755836860113297</v>
      </c>
    </row>
    <row r="7" spans="1:7" ht="11.25">
      <c r="A7" s="278">
        <f t="shared" si="1"/>
        <v>6</v>
      </c>
      <c r="B7" s="278" t="s">
        <v>46</v>
      </c>
      <c r="C7" s="278" t="s">
        <v>961</v>
      </c>
      <c r="D7" s="278" t="s">
        <v>48</v>
      </c>
      <c r="E7" s="279">
        <v>8602</v>
      </c>
      <c r="F7" s="10">
        <f t="shared" si="2"/>
        <v>90886</v>
      </c>
      <c r="G7" s="11">
        <f t="shared" si="0"/>
        <v>0.8566634933501739</v>
      </c>
    </row>
    <row r="8" spans="1:7" ht="11.25">
      <c r="A8" s="278">
        <f t="shared" si="1"/>
        <v>7</v>
      </c>
      <c r="B8" s="278" t="s">
        <v>43</v>
      </c>
      <c r="C8" s="278" t="s">
        <v>962</v>
      </c>
      <c r="D8" s="278" t="s">
        <v>45</v>
      </c>
      <c r="E8" s="279">
        <v>5781</v>
      </c>
      <c r="F8" s="10">
        <f t="shared" si="2"/>
        <v>96667</v>
      </c>
      <c r="G8" s="11">
        <f t="shared" si="0"/>
        <v>0.9111534219976812</v>
      </c>
    </row>
    <row r="9" spans="1:7" ht="11.25">
      <c r="A9" s="278">
        <f t="shared" si="1"/>
        <v>8</v>
      </c>
      <c r="B9" s="278" t="s">
        <v>84</v>
      </c>
      <c r="C9" s="278" t="s">
        <v>963</v>
      </c>
      <c r="D9" s="278" t="s">
        <v>86</v>
      </c>
      <c r="E9" s="279">
        <v>3023</v>
      </c>
      <c r="F9" s="10">
        <f t="shared" si="2"/>
        <v>99690</v>
      </c>
      <c r="G9" s="11">
        <f t="shared" si="0"/>
        <v>0.9396472905846757</v>
      </c>
    </row>
    <row r="10" spans="1:7" ht="11.25">
      <c r="A10" s="278">
        <f t="shared" si="1"/>
        <v>9</v>
      </c>
      <c r="B10" s="278" t="s">
        <v>55</v>
      </c>
      <c r="C10" s="278" t="s">
        <v>964</v>
      </c>
      <c r="D10" s="278" t="s">
        <v>57</v>
      </c>
      <c r="E10" s="279">
        <v>1617</v>
      </c>
      <c r="F10" s="10">
        <f t="shared" si="2"/>
        <v>101307</v>
      </c>
      <c r="G10" s="11">
        <f t="shared" si="0"/>
        <v>0.9548886354424891</v>
      </c>
    </row>
    <row r="11" spans="1:7" ht="11.25">
      <c r="A11" s="278">
        <f t="shared" si="1"/>
        <v>10</v>
      </c>
      <c r="B11" s="278" t="s">
        <v>37</v>
      </c>
      <c r="C11" s="278" t="s">
        <v>2781</v>
      </c>
      <c r="D11" s="278" t="s">
        <v>39</v>
      </c>
      <c r="E11" s="279">
        <v>1467</v>
      </c>
      <c r="F11" s="10">
        <f t="shared" si="2"/>
        <v>102774</v>
      </c>
      <c r="G11" s="11">
        <f t="shared" si="0"/>
        <v>0.9687161264173885</v>
      </c>
    </row>
    <row r="12" spans="1:7" ht="11.25">
      <c r="A12" s="278">
        <f t="shared" si="1"/>
        <v>11</v>
      </c>
      <c r="B12" s="278" t="s">
        <v>965</v>
      </c>
      <c r="C12" s="278" t="s">
        <v>966</v>
      </c>
      <c r="D12" s="278" t="s">
        <v>328</v>
      </c>
      <c r="E12" s="279">
        <v>1004</v>
      </c>
      <c r="F12" s="10">
        <f t="shared" si="2"/>
        <v>103778</v>
      </c>
      <c r="G12" s="11">
        <f t="shared" si="0"/>
        <v>0.9781795217403598</v>
      </c>
    </row>
    <row r="13" spans="1:7" ht="11.25">
      <c r="A13" s="278">
        <f t="shared" si="1"/>
        <v>12</v>
      </c>
      <c r="B13" s="278" t="s">
        <v>40</v>
      </c>
      <c r="C13" s="278" t="s">
        <v>967</v>
      </c>
      <c r="D13" s="278" t="s">
        <v>968</v>
      </c>
      <c r="E13" s="279">
        <v>989</v>
      </c>
      <c r="F13" s="10">
        <f t="shared" si="2"/>
        <v>104767</v>
      </c>
      <c r="G13" s="11">
        <f t="shared" si="0"/>
        <v>0.9875015316750398</v>
      </c>
    </row>
    <row r="14" spans="1:7" ht="11.25">
      <c r="A14" s="278">
        <f t="shared" si="1"/>
        <v>13</v>
      </c>
      <c r="B14" s="278" t="s">
        <v>969</v>
      </c>
      <c r="C14" s="278" t="s">
        <v>970</v>
      </c>
      <c r="D14" s="278" t="s">
        <v>971</v>
      </c>
      <c r="E14" s="279">
        <v>621</v>
      </c>
      <c r="F14" s="10">
        <f t="shared" si="2"/>
        <v>105388</v>
      </c>
      <c r="G14" s="11">
        <f t="shared" si="0"/>
        <v>0.993354886750304</v>
      </c>
    </row>
    <row r="15" spans="1:7" ht="11.25">
      <c r="A15" s="278">
        <f t="shared" si="1"/>
        <v>14</v>
      </c>
      <c r="B15" s="278" t="s">
        <v>81</v>
      </c>
      <c r="C15" s="278" t="s">
        <v>972</v>
      </c>
      <c r="D15" s="278" t="s">
        <v>83</v>
      </c>
      <c r="E15" s="279">
        <v>354</v>
      </c>
      <c r="F15" s="10">
        <f t="shared" si="2"/>
        <v>105742</v>
      </c>
      <c r="G15" s="11">
        <f t="shared" si="0"/>
        <v>0.9966915819139811</v>
      </c>
    </row>
    <row r="16" spans="1:7" ht="11.25">
      <c r="A16" s="278">
        <f t="shared" si="1"/>
        <v>15</v>
      </c>
      <c r="B16" s="278" t="s">
        <v>973</v>
      </c>
      <c r="C16" s="278" t="s">
        <v>974</v>
      </c>
      <c r="D16" s="278" t="s">
        <v>975</v>
      </c>
      <c r="E16" s="279">
        <v>256</v>
      </c>
      <c r="F16" s="10">
        <f t="shared" si="2"/>
        <v>105998</v>
      </c>
      <c r="G16" s="11">
        <f t="shared" si="0"/>
        <v>0.9991045592074878</v>
      </c>
    </row>
    <row r="17" spans="1:7" ht="11.25">
      <c r="A17" s="278">
        <f t="shared" si="1"/>
        <v>16</v>
      </c>
      <c r="B17" s="278" t="s">
        <v>96</v>
      </c>
      <c r="C17" s="278" t="s">
        <v>976</v>
      </c>
      <c r="D17" s="278" t="s">
        <v>98</v>
      </c>
      <c r="E17" s="279">
        <v>54</v>
      </c>
      <c r="F17" s="10">
        <f t="shared" si="2"/>
        <v>106052</v>
      </c>
      <c r="G17" s="11">
        <f t="shared" si="0"/>
        <v>0.9996135466053369</v>
      </c>
    </row>
    <row r="18" spans="1:7" ht="11.25">
      <c r="A18" s="284">
        <f t="shared" si="1"/>
        <v>17</v>
      </c>
      <c r="B18" s="284" t="s">
        <v>977</v>
      </c>
      <c r="C18" s="284" t="s">
        <v>978</v>
      </c>
      <c r="D18" s="284" t="s">
        <v>112</v>
      </c>
      <c r="E18" s="285">
        <v>25</v>
      </c>
      <c r="F18" s="59">
        <f t="shared" si="2"/>
        <v>106077</v>
      </c>
      <c r="G18" s="60">
        <f t="shared" si="0"/>
        <v>0.9998491889191559</v>
      </c>
    </row>
    <row r="19" spans="1:7" ht="12" thickBot="1">
      <c r="A19" s="282">
        <f t="shared" si="1"/>
        <v>18</v>
      </c>
      <c r="B19" s="282" t="s">
        <v>979</v>
      </c>
      <c r="C19" s="282" t="s">
        <v>2294</v>
      </c>
      <c r="D19" s="282" t="s">
        <v>980</v>
      </c>
      <c r="E19" s="283">
        <v>16</v>
      </c>
      <c r="F19" s="13">
        <f t="shared" si="2"/>
        <v>106093</v>
      </c>
      <c r="G19" s="14">
        <f t="shared" si="0"/>
        <v>1</v>
      </c>
    </row>
    <row r="20" spans="1:7" ht="12" thickTop="1">
      <c r="A20" s="61"/>
      <c r="B20" s="61"/>
      <c r="C20" s="61"/>
      <c r="D20" s="61" t="s">
        <v>295</v>
      </c>
      <c r="E20" s="8">
        <f>SUM(E2:E19)</f>
        <v>106093</v>
      </c>
      <c r="F20" s="61"/>
      <c r="G20" s="61"/>
    </row>
  </sheetData>
  <printOptions/>
  <pageMargins left="0.75" right="0.75" top="1" bottom="1" header="0.4921259845" footer="0.4921259845"/>
  <pageSetup orientation="portrait" paperSize="9"/>
  <ignoredErrors>
    <ignoredError sqref="B2:B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O21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2812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37" customFormat="1" ht="57" thickBot="1">
      <c r="A1" s="52" t="s">
        <v>3337</v>
      </c>
      <c r="B1" s="52" t="s">
        <v>3338</v>
      </c>
      <c r="C1" s="127" t="s">
        <v>3339</v>
      </c>
      <c r="D1" s="127" t="s">
        <v>297</v>
      </c>
      <c r="E1" s="127" t="s">
        <v>299</v>
      </c>
      <c r="F1" s="127" t="s">
        <v>301</v>
      </c>
      <c r="G1" s="127" t="s">
        <v>303</v>
      </c>
      <c r="H1" s="127" t="s">
        <v>304</v>
      </c>
      <c r="I1" s="127" t="s">
        <v>321</v>
      </c>
      <c r="J1" s="53" t="s">
        <v>322</v>
      </c>
      <c r="K1" s="53" t="s">
        <v>323</v>
      </c>
      <c r="L1" s="53" t="s">
        <v>324</v>
      </c>
      <c r="M1" s="53" t="s">
        <v>325</v>
      </c>
      <c r="N1" s="53" t="s">
        <v>326</v>
      </c>
      <c r="O1" s="53" t="s">
        <v>327</v>
      </c>
    </row>
    <row r="2" spans="1:15" s="39" customFormat="1" ht="12" thickTop="1">
      <c r="A2" s="50" t="s">
        <v>3340</v>
      </c>
      <c r="B2" s="50" t="s">
        <v>583</v>
      </c>
      <c r="C2" s="128">
        <v>137992</v>
      </c>
      <c r="D2" s="128">
        <v>6191</v>
      </c>
      <c r="E2" s="128">
        <v>11398</v>
      </c>
      <c r="F2" s="128">
        <v>1426</v>
      </c>
      <c r="G2" s="128">
        <v>285</v>
      </c>
      <c r="H2" s="128">
        <v>4605</v>
      </c>
      <c r="I2" s="128">
        <v>161898</v>
      </c>
      <c r="J2" s="51">
        <v>0.85233912710472</v>
      </c>
      <c r="K2" s="51">
        <v>0.0382401264994009</v>
      </c>
      <c r="L2" s="51">
        <v>0.0704023520982347</v>
      </c>
      <c r="M2" s="51">
        <v>0.00880801492297619</v>
      </c>
      <c r="N2" s="51">
        <v>0.00176036763888374</v>
      </c>
      <c r="O2" s="51">
        <v>0.0284438350072268</v>
      </c>
    </row>
    <row r="3" spans="1:15" s="39" customFormat="1" ht="11.25">
      <c r="A3" s="48" t="s">
        <v>3341</v>
      </c>
      <c r="B3" s="48" t="s">
        <v>584</v>
      </c>
      <c r="C3" s="130">
        <v>128789</v>
      </c>
      <c r="D3" s="130">
        <v>6271</v>
      </c>
      <c r="E3" s="130">
        <v>11936</v>
      </c>
      <c r="F3" s="130">
        <v>1008</v>
      </c>
      <c r="G3" s="130">
        <v>513</v>
      </c>
      <c r="H3" s="130">
        <v>2542</v>
      </c>
      <c r="I3" s="130">
        <v>151059</v>
      </c>
      <c r="J3" s="49">
        <v>0.85257415976539</v>
      </c>
      <c r="K3" s="49">
        <v>0.0415135807863153</v>
      </c>
      <c r="L3" s="49">
        <v>0.0790154840161791</v>
      </c>
      <c r="M3" s="49">
        <v>0.00667288940083014</v>
      </c>
      <c r="N3" s="49">
        <v>0.00339602407006534</v>
      </c>
      <c r="O3" s="49">
        <v>0.0168278619612205</v>
      </c>
    </row>
    <row r="4" spans="1:15" s="39" customFormat="1" ht="11.25">
      <c r="A4" s="48" t="s">
        <v>3342</v>
      </c>
      <c r="B4" s="48" t="s">
        <v>4648</v>
      </c>
      <c r="C4" s="130">
        <v>128272</v>
      </c>
      <c r="D4" s="130">
        <v>5568</v>
      </c>
      <c r="E4" s="130">
        <v>9752</v>
      </c>
      <c r="F4" s="130">
        <v>1663</v>
      </c>
      <c r="G4" s="130">
        <v>684</v>
      </c>
      <c r="H4" s="130">
        <v>5910</v>
      </c>
      <c r="I4" s="130">
        <v>151849</v>
      </c>
      <c r="J4" s="49">
        <v>0.844733913295445</v>
      </c>
      <c r="K4" s="49">
        <v>0.0366680057162049</v>
      </c>
      <c r="L4" s="49">
        <v>0.0642216939196175</v>
      </c>
      <c r="M4" s="49">
        <v>0.010951669092322</v>
      </c>
      <c r="N4" s="49">
        <v>0.00450447484013724</v>
      </c>
      <c r="O4" s="49">
        <v>0.0389202431362735</v>
      </c>
    </row>
    <row r="5" spans="1:15" s="39" customFormat="1" ht="11.25">
      <c r="A5" s="48" t="s">
        <v>3343</v>
      </c>
      <c r="B5" s="48" t="s">
        <v>4649</v>
      </c>
      <c r="C5" s="130">
        <v>127564</v>
      </c>
      <c r="D5" s="130">
        <v>5937</v>
      </c>
      <c r="E5" s="130">
        <v>3491</v>
      </c>
      <c r="F5" s="130">
        <v>744</v>
      </c>
      <c r="G5" s="130">
        <v>550</v>
      </c>
      <c r="H5" s="130">
        <v>4313</v>
      </c>
      <c r="I5" s="130">
        <v>142602</v>
      </c>
      <c r="J5" s="49">
        <v>0.894545658546163</v>
      </c>
      <c r="K5" s="49">
        <v>0.0416333571759162</v>
      </c>
      <c r="L5" s="49">
        <v>0.0244807225705109</v>
      </c>
      <c r="M5" s="49">
        <v>0.0052173181301805</v>
      </c>
      <c r="N5" s="49">
        <v>0.0038568884026872</v>
      </c>
      <c r="O5" s="49">
        <v>0.0302450176014362</v>
      </c>
    </row>
    <row r="6" spans="1:15" s="39" customFormat="1" ht="11.25">
      <c r="A6" s="48" t="s">
        <v>3344</v>
      </c>
      <c r="B6" s="48" t="s">
        <v>4650</v>
      </c>
      <c r="C6" s="130">
        <v>121990</v>
      </c>
      <c r="D6" s="130">
        <v>5151</v>
      </c>
      <c r="E6" s="130">
        <v>5970</v>
      </c>
      <c r="F6" s="130">
        <v>420</v>
      </c>
      <c r="G6" s="130">
        <v>432</v>
      </c>
      <c r="H6" s="130">
        <v>3316</v>
      </c>
      <c r="I6" s="130">
        <v>137283</v>
      </c>
      <c r="J6" s="49">
        <v>0.888602376113576</v>
      </c>
      <c r="K6" s="49">
        <v>0.0375210331942047</v>
      </c>
      <c r="L6" s="49">
        <v>0.0434868119140753</v>
      </c>
      <c r="M6" s="49">
        <v>0.00305937370249776</v>
      </c>
      <c r="N6" s="49">
        <v>0.00314678437971198</v>
      </c>
      <c r="O6" s="49">
        <v>0.0241544838035299</v>
      </c>
    </row>
    <row r="7" spans="1:15" s="39" customFormat="1" ht="11.25">
      <c r="A7" s="48" t="s">
        <v>3345</v>
      </c>
      <c r="B7" s="48" t="s">
        <v>4651</v>
      </c>
      <c r="C7" s="130">
        <v>121479</v>
      </c>
      <c r="D7" s="130">
        <v>5166</v>
      </c>
      <c r="E7" s="130">
        <v>5256</v>
      </c>
      <c r="F7" s="130">
        <v>1008</v>
      </c>
      <c r="G7" s="130">
        <v>1007</v>
      </c>
      <c r="H7" s="130">
        <v>3187</v>
      </c>
      <c r="I7" s="130">
        <v>137105</v>
      </c>
      <c r="J7" s="49">
        <v>0.886028955909704</v>
      </c>
      <c r="K7" s="49">
        <v>0.0376791510156449</v>
      </c>
      <c r="L7" s="49">
        <v>0.0383355822180081</v>
      </c>
      <c r="M7" s="49">
        <v>0.00735202946646731</v>
      </c>
      <c r="N7" s="49">
        <v>0.00734473578644105</v>
      </c>
      <c r="O7" s="49">
        <v>0.0232449582436818</v>
      </c>
    </row>
    <row r="8" spans="1:15" s="39" customFormat="1" ht="11.25">
      <c r="A8" s="48" t="s">
        <v>3346</v>
      </c>
      <c r="B8" s="48" t="s">
        <v>4652</v>
      </c>
      <c r="C8" s="130">
        <v>120211</v>
      </c>
      <c r="D8" s="130">
        <v>6013</v>
      </c>
      <c r="E8" s="130">
        <v>8284</v>
      </c>
      <c r="F8" s="130">
        <v>1016</v>
      </c>
      <c r="G8" s="130">
        <v>733</v>
      </c>
      <c r="H8" s="130">
        <v>3460</v>
      </c>
      <c r="I8" s="130">
        <v>139717</v>
      </c>
      <c r="J8" s="49">
        <v>0.860389215342442</v>
      </c>
      <c r="K8" s="49">
        <v>0.043036996213775</v>
      </c>
      <c r="L8" s="49">
        <v>0.0592912816622172</v>
      </c>
      <c r="M8" s="49">
        <v>0.00727184236707058</v>
      </c>
      <c r="N8" s="49">
        <v>0.00524631934553419</v>
      </c>
      <c r="O8" s="49">
        <v>0.0247643450689608</v>
      </c>
    </row>
    <row r="9" spans="1:15" s="39" customFormat="1" ht="11.25">
      <c r="A9" s="48" t="s">
        <v>3347</v>
      </c>
      <c r="B9" s="48" t="s">
        <v>4653</v>
      </c>
      <c r="C9" s="130">
        <v>101479</v>
      </c>
      <c r="D9" s="130">
        <v>3777</v>
      </c>
      <c r="E9" s="130">
        <v>16332</v>
      </c>
      <c r="F9" s="130">
        <v>1698</v>
      </c>
      <c r="G9" s="130">
        <v>314</v>
      </c>
      <c r="H9" s="130">
        <v>3840</v>
      </c>
      <c r="I9" s="130">
        <v>127440</v>
      </c>
      <c r="J9" s="49">
        <v>0.796288449466416</v>
      </c>
      <c r="K9" s="49">
        <v>0.0296374764595104</v>
      </c>
      <c r="L9" s="49">
        <v>0.128154425612053</v>
      </c>
      <c r="M9" s="49">
        <v>0.0133239171374765</v>
      </c>
      <c r="N9" s="49">
        <v>0.00246390458254865</v>
      </c>
      <c r="O9" s="49">
        <v>0.0301318267419962</v>
      </c>
    </row>
    <row r="10" spans="1:15" s="39" customFormat="1" ht="11.25">
      <c r="A10" s="48" t="s">
        <v>3348</v>
      </c>
      <c r="B10" s="48" t="s">
        <v>4654</v>
      </c>
      <c r="C10" s="130">
        <v>96898</v>
      </c>
      <c r="D10" s="130">
        <v>4837</v>
      </c>
      <c r="E10" s="130">
        <v>3149</v>
      </c>
      <c r="F10" s="130">
        <v>766</v>
      </c>
      <c r="G10" s="130">
        <v>298</v>
      </c>
      <c r="H10" s="130">
        <v>2070</v>
      </c>
      <c r="I10" s="130">
        <v>108020</v>
      </c>
      <c r="J10" s="49">
        <v>0.89703758563229</v>
      </c>
      <c r="K10" s="49">
        <v>0.0447787446769117</v>
      </c>
      <c r="L10" s="49">
        <v>0.0291520088872431</v>
      </c>
      <c r="M10" s="49">
        <v>0.00709127939270505</v>
      </c>
      <c r="N10" s="49">
        <v>0.00275874837992964</v>
      </c>
      <c r="O10" s="49">
        <v>0.019163117941122</v>
      </c>
    </row>
    <row r="11" spans="1:15" s="39" customFormat="1" ht="11.25">
      <c r="A11" s="48" t="s">
        <v>3349</v>
      </c>
      <c r="B11" s="48" t="s">
        <v>4655</v>
      </c>
      <c r="C11" s="130">
        <v>94004</v>
      </c>
      <c r="D11" s="130">
        <v>4410</v>
      </c>
      <c r="E11" s="130">
        <v>3124</v>
      </c>
      <c r="F11" s="130">
        <v>303</v>
      </c>
      <c r="G11" s="130">
        <v>456</v>
      </c>
      <c r="H11" s="130">
        <v>3186</v>
      </c>
      <c r="I11" s="130">
        <v>105484</v>
      </c>
      <c r="J11" s="49">
        <v>0.891168328846081</v>
      </c>
      <c r="K11" s="49">
        <v>0.0418072883091275</v>
      </c>
      <c r="L11" s="49">
        <v>0.0296158659133139</v>
      </c>
      <c r="M11" s="49">
        <v>0.00287247355049107</v>
      </c>
      <c r="N11" s="49">
        <v>0.00432293049182814</v>
      </c>
      <c r="O11" s="49">
        <v>0.0302036327784309</v>
      </c>
    </row>
    <row r="12" spans="1:15" s="39" customFormat="1" ht="11.25">
      <c r="A12" s="48" t="s">
        <v>3350</v>
      </c>
      <c r="B12" s="48" t="s">
        <v>4656</v>
      </c>
      <c r="C12" s="130">
        <v>84703</v>
      </c>
      <c r="D12" s="130">
        <v>4143</v>
      </c>
      <c r="E12" s="130">
        <v>15310</v>
      </c>
      <c r="F12" s="130">
        <v>451</v>
      </c>
      <c r="G12" s="130">
        <v>630</v>
      </c>
      <c r="H12" s="130">
        <v>9943</v>
      </c>
      <c r="I12" s="130">
        <v>115182</v>
      </c>
      <c r="J12" s="49">
        <v>0.735384000972374</v>
      </c>
      <c r="K12" s="49">
        <v>0.0359691618482055</v>
      </c>
      <c r="L12" s="49">
        <v>0.132920074317168</v>
      </c>
      <c r="M12" s="49">
        <v>0.00391554235904916</v>
      </c>
      <c r="N12" s="49">
        <v>0.00546960462572277</v>
      </c>
      <c r="O12" s="49">
        <v>0.0863242520532722</v>
      </c>
    </row>
    <row r="13" spans="1:15" s="39" customFormat="1" ht="11.25">
      <c r="A13" s="48" t="s">
        <v>3351</v>
      </c>
      <c r="B13" s="48" t="s">
        <v>4657</v>
      </c>
      <c r="C13" s="130">
        <v>76596</v>
      </c>
      <c r="D13" s="130">
        <v>7558</v>
      </c>
      <c r="E13" s="130">
        <v>6110</v>
      </c>
      <c r="F13" s="130">
        <v>766</v>
      </c>
      <c r="G13" s="130">
        <v>513</v>
      </c>
      <c r="H13" s="130">
        <v>3146</v>
      </c>
      <c r="I13" s="130">
        <v>94692</v>
      </c>
      <c r="J13" s="49">
        <v>0.808896210873147</v>
      </c>
      <c r="K13" s="49">
        <v>0.0798166687787775</v>
      </c>
      <c r="L13" s="49">
        <v>0.0645249862712795</v>
      </c>
      <c r="M13" s="49">
        <v>0.00808938453090018</v>
      </c>
      <c r="N13" s="49">
        <v>0.00541756431377519</v>
      </c>
      <c r="O13" s="49">
        <v>0.0332235035694673</v>
      </c>
    </row>
    <row r="14" spans="1:15" s="39" customFormat="1" ht="11.25">
      <c r="A14" s="48" t="s">
        <v>3352</v>
      </c>
      <c r="B14" s="48" t="s">
        <v>4658</v>
      </c>
      <c r="C14" s="130">
        <v>73554</v>
      </c>
      <c r="D14" s="130">
        <v>2256</v>
      </c>
      <c r="E14" s="130">
        <v>9175</v>
      </c>
      <c r="F14" s="130">
        <v>1958</v>
      </c>
      <c r="G14" s="130">
        <v>574</v>
      </c>
      <c r="H14" s="130">
        <v>4029</v>
      </c>
      <c r="I14" s="130">
        <v>91546</v>
      </c>
      <c r="J14" s="49">
        <v>0.803464924737291</v>
      </c>
      <c r="K14" s="49">
        <v>0.0246433486990147</v>
      </c>
      <c r="L14" s="49">
        <v>0.100222838791427</v>
      </c>
      <c r="M14" s="49">
        <v>0.0213881545889498</v>
      </c>
      <c r="N14" s="49">
        <v>0.00627007187643371</v>
      </c>
      <c r="O14" s="49">
        <v>0.044010661306884</v>
      </c>
    </row>
    <row r="15" spans="1:15" s="39" customFormat="1" ht="11.25">
      <c r="A15" s="48" t="s">
        <v>3353</v>
      </c>
      <c r="B15" s="48" t="s">
        <v>4659</v>
      </c>
      <c r="C15" s="130">
        <v>71838</v>
      </c>
      <c r="D15" s="130">
        <v>4556</v>
      </c>
      <c r="E15" s="130">
        <v>2687</v>
      </c>
      <c r="F15" s="130">
        <v>233</v>
      </c>
      <c r="G15" s="130">
        <v>250</v>
      </c>
      <c r="H15" s="130">
        <v>3817</v>
      </c>
      <c r="I15" s="130">
        <v>83381</v>
      </c>
      <c r="J15" s="49">
        <v>0.861563185857689</v>
      </c>
      <c r="K15" s="49">
        <v>0.0546407454935777</v>
      </c>
      <c r="L15" s="49">
        <v>0.0322255669756899</v>
      </c>
      <c r="M15" s="49">
        <v>0.00279440160228349</v>
      </c>
      <c r="N15" s="49">
        <v>0.00299828498099087</v>
      </c>
      <c r="O15" s="49">
        <v>0.0457778150897687</v>
      </c>
    </row>
    <row r="16" spans="1:15" s="39" customFormat="1" ht="11.25">
      <c r="A16" s="48" t="s">
        <v>3354</v>
      </c>
      <c r="B16" s="48" t="s">
        <v>4660</v>
      </c>
      <c r="C16" s="130">
        <v>64420</v>
      </c>
      <c r="D16" s="130">
        <v>899</v>
      </c>
      <c r="E16" s="130">
        <v>4912</v>
      </c>
      <c r="F16" s="130">
        <v>1234</v>
      </c>
      <c r="G16" s="130">
        <v>446</v>
      </c>
      <c r="H16" s="130">
        <v>2916</v>
      </c>
      <c r="I16" s="130">
        <v>74829</v>
      </c>
      <c r="J16" s="49">
        <v>0.860896176616018</v>
      </c>
      <c r="K16" s="49">
        <v>0.0120140587205495</v>
      </c>
      <c r="L16" s="49">
        <v>0.0656429993719013</v>
      </c>
      <c r="M16" s="49">
        <v>0.0164909326597977</v>
      </c>
      <c r="N16" s="49">
        <v>0.00596025605046172</v>
      </c>
      <c r="O16" s="49">
        <v>0.0389688489756645</v>
      </c>
    </row>
    <row r="17" spans="1:15" s="39" customFormat="1" ht="11.25">
      <c r="A17" s="48" t="s">
        <v>3355</v>
      </c>
      <c r="B17" s="48" t="s">
        <v>4661</v>
      </c>
      <c r="C17" s="130">
        <v>61190</v>
      </c>
      <c r="D17" s="130">
        <v>1826</v>
      </c>
      <c r="E17" s="130">
        <v>3171</v>
      </c>
      <c r="F17" s="130">
        <v>1431</v>
      </c>
      <c r="G17" s="130">
        <v>337</v>
      </c>
      <c r="H17" s="130">
        <v>2204</v>
      </c>
      <c r="I17" s="130">
        <v>70159</v>
      </c>
      <c r="J17" s="49">
        <v>0.872161803902564</v>
      </c>
      <c r="K17" s="49">
        <v>0.0260265967302841</v>
      </c>
      <c r="L17" s="49">
        <v>0.0451973374763038</v>
      </c>
      <c r="M17" s="49">
        <v>0.0203965278866575</v>
      </c>
      <c r="N17" s="49">
        <v>0.00480337519063841</v>
      </c>
      <c r="O17" s="49">
        <v>0.0314143588135521</v>
      </c>
    </row>
    <row r="18" spans="1:15" s="39" customFormat="1" ht="11.25">
      <c r="A18" s="48" t="s">
        <v>3356</v>
      </c>
      <c r="B18" s="48" t="s">
        <v>4662</v>
      </c>
      <c r="C18" s="130">
        <v>51956</v>
      </c>
      <c r="D18" s="130">
        <v>3912</v>
      </c>
      <c r="E18" s="130">
        <v>3042</v>
      </c>
      <c r="F18" s="130">
        <v>268</v>
      </c>
      <c r="G18" s="130">
        <v>540</v>
      </c>
      <c r="H18" s="130">
        <v>2391</v>
      </c>
      <c r="I18" s="130">
        <v>62111</v>
      </c>
      <c r="J18" s="49">
        <v>0.836502390880842</v>
      </c>
      <c r="K18" s="49">
        <v>0.0629840124937612</v>
      </c>
      <c r="L18" s="49">
        <v>0.0489768318011302</v>
      </c>
      <c r="M18" s="49">
        <v>0.00431485566163804</v>
      </c>
      <c r="N18" s="49">
        <v>0.00869411215404679</v>
      </c>
      <c r="O18" s="49">
        <v>0.0384955965931961</v>
      </c>
    </row>
    <row r="19" spans="1:15" s="39" customFormat="1" ht="11.25">
      <c r="A19" s="48" t="s">
        <v>3357</v>
      </c>
      <c r="B19" s="48" t="s">
        <v>4663</v>
      </c>
      <c r="C19" s="130">
        <v>48943</v>
      </c>
      <c r="D19" s="130">
        <v>719</v>
      </c>
      <c r="E19" s="130">
        <v>2791</v>
      </c>
      <c r="F19" s="130">
        <v>919</v>
      </c>
      <c r="G19" s="130">
        <v>284</v>
      </c>
      <c r="H19" s="130">
        <v>2777</v>
      </c>
      <c r="I19" s="130">
        <v>56433</v>
      </c>
      <c r="J19" s="49">
        <v>0.867276239079971</v>
      </c>
      <c r="K19" s="49">
        <v>0.012740772243191</v>
      </c>
      <c r="L19" s="49">
        <v>0.0494568780677972</v>
      </c>
      <c r="M19" s="49">
        <v>0.0162847979019368</v>
      </c>
      <c r="N19" s="49">
        <v>0.00503251643541899</v>
      </c>
      <c r="O19" s="49">
        <v>0.049208796271685</v>
      </c>
    </row>
    <row r="20" spans="1:15" s="39" customFormat="1" ht="11.25">
      <c r="A20" s="48" t="s">
        <v>3358</v>
      </c>
      <c r="B20" s="48" t="s">
        <v>4664</v>
      </c>
      <c r="C20" s="130">
        <v>40442</v>
      </c>
      <c r="D20" s="130">
        <v>3042</v>
      </c>
      <c r="E20" s="130">
        <v>3443</v>
      </c>
      <c r="F20" s="130">
        <v>784</v>
      </c>
      <c r="G20" s="130">
        <v>451</v>
      </c>
      <c r="H20" s="130">
        <v>2083</v>
      </c>
      <c r="I20" s="130">
        <v>50245</v>
      </c>
      <c r="J20" s="49">
        <v>0.804896009553189</v>
      </c>
      <c r="K20" s="49">
        <v>0.0605433376455369</v>
      </c>
      <c r="L20" s="49">
        <v>0.0685242312667927</v>
      </c>
      <c r="M20" s="49">
        <v>0.0156035426410588</v>
      </c>
      <c r="N20" s="49">
        <v>0.00897601751418052</v>
      </c>
      <c r="O20" s="49">
        <v>0.0414568613792417</v>
      </c>
    </row>
    <row r="21" spans="1:15" s="39" customFormat="1" ht="11.25">
      <c r="A21" s="48" t="s">
        <v>3359</v>
      </c>
      <c r="B21" s="48" t="s">
        <v>4665</v>
      </c>
      <c r="C21" s="130">
        <v>37006</v>
      </c>
      <c r="D21" s="130">
        <v>1702</v>
      </c>
      <c r="E21" s="130">
        <v>355</v>
      </c>
      <c r="F21" s="130">
        <v>355</v>
      </c>
      <c r="G21" s="130">
        <v>146</v>
      </c>
      <c r="H21" s="130">
        <v>1140</v>
      </c>
      <c r="I21" s="130">
        <v>40707</v>
      </c>
      <c r="J21" s="49">
        <v>0.909081976072911</v>
      </c>
      <c r="K21" s="49">
        <v>0.0418109907386936</v>
      </c>
      <c r="L21" s="49">
        <v>0.00872085882035031</v>
      </c>
      <c r="M21" s="49">
        <v>0.00872085882035031</v>
      </c>
      <c r="N21" s="49">
        <v>0.0035866067261159</v>
      </c>
      <c r="O21" s="49">
        <v>0.0280050114230968</v>
      </c>
    </row>
    <row r="22" spans="1:15" s="39" customFormat="1" ht="11.25">
      <c r="A22" s="48" t="s">
        <v>3360</v>
      </c>
      <c r="B22" s="48" t="s">
        <v>4666</v>
      </c>
      <c r="C22" s="130">
        <v>28236</v>
      </c>
      <c r="D22" s="130">
        <v>1578</v>
      </c>
      <c r="E22" s="130">
        <v>4114</v>
      </c>
      <c r="F22" s="130">
        <v>1505</v>
      </c>
      <c r="G22" s="130">
        <v>328</v>
      </c>
      <c r="H22" s="130">
        <v>1318</v>
      </c>
      <c r="I22" s="130">
        <v>37079</v>
      </c>
      <c r="J22" s="49">
        <v>0.761509210064996</v>
      </c>
      <c r="K22" s="49">
        <v>0.0425577820329567</v>
      </c>
      <c r="L22" s="49">
        <v>0.110952291054236</v>
      </c>
      <c r="M22" s="49">
        <v>0.0405890126486691</v>
      </c>
      <c r="N22" s="49">
        <v>0.00884597750748402</v>
      </c>
      <c r="O22" s="49">
        <v>0.0355457266916583</v>
      </c>
    </row>
    <row r="23" spans="1:15" s="39" customFormat="1" ht="11.25">
      <c r="A23" s="48" t="s">
        <v>3361</v>
      </c>
      <c r="B23" s="48" t="s">
        <v>4667</v>
      </c>
      <c r="C23" s="130">
        <v>15504</v>
      </c>
      <c r="D23" s="130">
        <v>534</v>
      </c>
      <c r="E23" s="132"/>
      <c r="F23" s="130">
        <v>53</v>
      </c>
      <c r="G23" s="130">
        <v>39</v>
      </c>
      <c r="H23" s="130">
        <v>16</v>
      </c>
      <c r="I23" s="130">
        <v>16146</v>
      </c>
      <c r="J23" s="49">
        <v>0.960237829803047</v>
      </c>
      <c r="K23" s="49">
        <v>0.0330732069862505</v>
      </c>
      <c r="L23" s="49" t="s">
        <v>328</v>
      </c>
      <c r="M23" s="49">
        <v>0.00328254676080763</v>
      </c>
      <c r="N23" s="49">
        <v>0.00241545893719807</v>
      </c>
      <c r="O23" s="49">
        <v>0.000990957512696643</v>
      </c>
    </row>
    <row r="24" spans="1:15" s="39" customFormat="1" ht="11.25">
      <c r="A24" s="48" t="s">
        <v>3362</v>
      </c>
      <c r="B24" s="48" t="s">
        <v>4668</v>
      </c>
      <c r="C24" s="130">
        <v>14613</v>
      </c>
      <c r="D24" s="130">
        <v>963</v>
      </c>
      <c r="E24" s="130">
        <v>302</v>
      </c>
      <c r="F24" s="130">
        <v>6</v>
      </c>
      <c r="G24" s="130">
        <v>3</v>
      </c>
      <c r="H24" s="130">
        <v>199</v>
      </c>
      <c r="I24" s="130">
        <v>16086</v>
      </c>
      <c r="J24" s="49">
        <v>0.908429690414025</v>
      </c>
      <c r="K24" s="49">
        <v>0.0598657217456173</v>
      </c>
      <c r="L24" s="49">
        <v>0.0187740892701728</v>
      </c>
      <c r="M24" s="49">
        <v>0.000372995151063036</v>
      </c>
      <c r="N24" s="49">
        <v>0.000186497575531518</v>
      </c>
      <c r="O24" s="49">
        <v>0.0123710058435907</v>
      </c>
    </row>
    <row r="25" spans="1:15" s="39" customFormat="1" ht="11.25">
      <c r="A25" s="48" t="s">
        <v>3363</v>
      </c>
      <c r="B25" s="48" t="s">
        <v>4669</v>
      </c>
      <c r="C25" s="130">
        <v>9443</v>
      </c>
      <c r="D25" s="130">
        <v>791</v>
      </c>
      <c r="E25" s="130">
        <v>100</v>
      </c>
      <c r="F25" s="130">
        <v>2</v>
      </c>
      <c r="G25" s="130">
        <v>131</v>
      </c>
      <c r="H25" s="130">
        <v>65</v>
      </c>
      <c r="I25" s="130">
        <v>10532</v>
      </c>
      <c r="J25" s="49">
        <v>0.896600835548804</v>
      </c>
      <c r="K25" s="49">
        <v>0.0751044436004557</v>
      </c>
      <c r="L25" s="49">
        <v>0.0094948727687049</v>
      </c>
      <c r="M25" s="49">
        <v>0.000189897455374098</v>
      </c>
      <c r="N25" s="49">
        <v>0.0124382833270034</v>
      </c>
      <c r="O25" s="49">
        <v>0.00617166729965818</v>
      </c>
    </row>
    <row r="26" spans="1:15" s="39" customFormat="1" ht="12" thickBot="1">
      <c r="A26" s="54" t="s">
        <v>3365</v>
      </c>
      <c r="B26" s="54" t="s">
        <v>4670</v>
      </c>
      <c r="C26" s="131">
        <v>4143</v>
      </c>
      <c r="D26" s="131">
        <v>1245</v>
      </c>
      <c r="E26" s="131">
        <v>196</v>
      </c>
      <c r="F26" s="131">
        <v>10</v>
      </c>
      <c r="G26" s="131">
        <v>51</v>
      </c>
      <c r="H26" s="131">
        <v>191</v>
      </c>
      <c r="I26" s="131">
        <v>5836</v>
      </c>
      <c r="J26" s="55">
        <v>0.709904043865661</v>
      </c>
      <c r="K26" s="55">
        <v>0.213331048663468</v>
      </c>
      <c r="L26" s="55">
        <v>0.0335846470185058</v>
      </c>
      <c r="M26" s="55">
        <v>0.00171350239890336</v>
      </c>
      <c r="N26" s="55">
        <v>0.00873886223440713</v>
      </c>
      <c r="O26" s="55">
        <v>0.0327278958190541</v>
      </c>
    </row>
    <row r="27" spans="1:15" s="39" customFormat="1" ht="12" thickTop="1">
      <c r="A27" s="42"/>
      <c r="B27" s="42" t="s">
        <v>4442</v>
      </c>
      <c r="C27" s="44">
        <f>SUM(C2:C26)</f>
        <v>1861265</v>
      </c>
      <c r="D27" s="44">
        <f aca="true" t="shared" si="0" ref="D27:I27">SUM(D2:D26)</f>
        <v>89045</v>
      </c>
      <c r="E27" s="44">
        <f t="shared" si="0"/>
        <v>134400</v>
      </c>
      <c r="F27" s="44">
        <f t="shared" si="0"/>
        <v>20027</v>
      </c>
      <c r="G27" s="44">
        <f t="shared" si="0"/>
        <v>9995</v>
      </c>
      <c r="H27" s="44">
        <f t="shared" si="0"/>
        <v>72664</v>
      </c>
      <c r="I27" s="44">
        <f t="shared" si="0"/>
        <v>2187421</v>
      </c>
      <c r="J27" s="43">
        <f aca="true" t="shared" si="1" ref="J27:O27">C27/$I$27</f>
        <v>0.8508947294553724</v>
      </c>
      <c r="K27" s="43">
        <f t="shared" si="1"/>
        <v>0.040707755845811114</v>
      </c>
      <c r="L27" s="43">
        <f t="shared" si="1"/>
        <v>0.061442218941849785</v>
      </c>
      <c r="M27" s="43">
        <f t="shared" si="1"/>
        <v>0.009155530645449595</v>
      </c>
      <c r="N27" s="43">
        <f t="shared" si="1"/>
        <v>0.004569307874432951</v>
      </c>
      <c r="O27" s="43">
        <f t="shared" si="1"/>
        <v>0.03321902825290605</v>
      </c>
    </row>
    <row r="28" spans="1:15" s="39" customFormat="1" ht="11.25">
      <c r="A28" s="38"/>
      <c r="B28" s="38"/>
      <c r="C28" s="45"/>
      <c r="D28" s="45"/>
      <c r="E28" s="45"/>
      <c r="F28" s="45"/>
      <c r="G28" s="45"/>
      <c r="H28" s="45"/>
      <c r="I28" s="45"/>
      <c r="J28" s="41"/>
      <c r="K28" s="41"/>
      <c r="L28" s="41"/>
      <c r="M28" s="41"/>
      <c r="N28" s="41"/>
      <c r="O28" s="41"/>
    </row>
    <row r="29" spans="1:15" s="39" customFormat="1" ht="22.5">
      <c r="A29" s="38"/>
      <c r="B29" s="38" t="s">
        <v>3375</v>
      </c>
      <c r="C29" s="45"/>
      <c r="D29" s="45"/>
      <c r="E29" s="45"/>
      <c r="F29" s="45"/>
      <c r="G29" s="45"/>
      <c r="H29" s="45"/>
      <c r="I29" s="45"/>
      <c r="J29" s="41"/>
      <c r="K29" s="41"/>
      <c r="L29" s="41"/>
      <c r="M29" s="41"/>
      <c r="N29" s="41"/>
      <c r="O29" s="41"/>
    </row>
    <row r="30" spans="1:15" s="39" customFormat="1" ht="11.25">
      <c r="A30" s="38"/>
      <c r="B30" s="38"/>
      <c r="C30" s="45"/>
      <c r="D30" s="45"/>
      <c r="E30" s="45"/>
      <c r="F30" s="45"/>
      <c r="G30" s="45"/>
      <c r="H30" s="45"/>
      <c r="I30" s="45"/>
      <c r="J30" s="41"/>
      <c r="K30" s="41"/>
      <c r="L30" s="41"/>
      <c r="M30" s="41"/>
      <c r="N30" s="41"/>
      <c r="O30" s="41"/>
    </row>
    <row r="31" spans="1:15" s="39" customFormat="1" ht="11.25">
      <c r="A31" s="38"/>
      <c r="B31" s="38"/>
      <c r="C31" s="45"/>
      <c r="D31" s="46"/>
      <c r="E31" s="45"/>
      <c r="F31" s="45"/>
      <c r="G31" s="45"/>
      <c r="H31" s="45"/>
      <c r="I31" s="45"/>
      <c r="J31" s="41"/>
      <c r="K31" s="41"/>
      <c r="L31" s="41"/>
      <c r="M31" s="41"/>
      <c r="N31" s="41"/>
      <c r="O31" s="41"/>
    </row>
    <row r="32" spans="1:15" s="39" customFormat="1" ht="11.25">
      <c r="A32" s="38"/>
      <c r="B32" s="38"/>
      <c r="C32" s="45"/>
      <c r="D32" s="45"/>
      <c r="E32" s="45"/>
      <c r="F32" s="45"/>
      <c r="G32" s="45"/>
      <c r="H32" s="45"/>
      <c r="I32" s="45"/>
      <c r="J32" s="41"/>
      <c r="K32" s="41"/>
      <c r="L32" s="41"/>
      <c r="M32" s="41"/>
      <c r="N32" s="41"/>
      <c r="O32" s="41"/>
    </row>
    <row r="33" spans="1:15" s="39" customFormat="1" ht="11.25">
      <c r="A33" s="38"/>
      <c r="B33" s="38"/>
      <c r="C33" s="45"/>
      <c r="D33" s="45"/>
      <c r="E33" s="45"/>
      <c r="F33" s="45"/>
      <c r="G33" s="45"/>
      <c r="H33" s="45"/>
      <c r="I33" s="45"/>
      <c r="J33" s="41"/>
      <c r="K33" s="41"/>
      <c r="L33" s="41"/>
      <c r="M33" s="41"/>
      <c r="N33" s="41"/>
      <c r="O33" s="41"/>
    </row>
    <row r="34" spans="1:15" s="39" customFormat="1" ht="11.25">
      <c r="A34" s="38"/>
      <c r="B34" s="38"/>
      <c r="C34" s="45"/>
      <c r="D34" s="45"/>
      <c r="E34" s="45"/>
      <c r="F34" s="45"/>
      <c r="G34" s="45"/>
      <c r="H34" s="45"/>
      <c r="I34" s="45"/>
      <c r="J34" s="41"/>
      <c r="K34" s="41"/>
      <c r="L34" s="41"/>
      <c r="M34" s="41"/>
      <c r="N34" s="41"/>
      <c r="O34" s="41"/>
    </row>
    <row r="35" spans="1:15" s="39" customFormat="1" ht="11.25">
      <c r="A35" s="38"/>
      <c r="B35" s="38"/>
      <c r="C35" s="45"/>
      <c r="D35" s="45"/>
      <c r="E35" s="45"/>
      <c r="F35" s="45"/>
      <c r="G35" s="45"/>
      <c r="H35" s="45"/>
      <c r="I35" s="45"/>
      <c r="J35" s="41"/>
      <c r="K35" s="41"/>
      <c r="L35" s="41"/>
      <c r="M35" s="41"/>
      <c r="N35" s="41"/>
      <c r="O35" s="41"/>
    </row>
    <row r="36" spans="1:15" s="39" customFormat="1" ht="11.25">
      <c r="A36" s="38"/>
      <c r="B36" s="38"/>
      <c r="C36" s="45"/>
      <c r="D36" s="45"/>
      <c r="E36" s="45"/>
      <c r="F36" s="45"/>
      <c r="G36" s="45"/>
      <c r="H36" s="45"/>
      <c r="I36" s="45"/>
      <c r="J36" s="41"/>
      <c r="K36" s="41"/>
      <c r="L36" s="41"/>
      <c r="M36" s="41"/>
      <c r="N36" s="41"/>
      <c r="O36" s="41"/>
    </row>
    <row r="37" spans="1:15" s="39" customFormat="1" ht="11.25">
      <c r="A37" s="38"/>
      <c r="B37" s="38"/>
      <c r="C37" s="45"/>
      <c r="D37" s="45"/>
      <c r="E37" s="45"/>
      <c r="F37" s="45"/>
      <c r="G37" s="45"/>
      <c r="H37" s="45"/>
      <c r="I37" s="45"/>
      <c r="J37" s="41"/>
      <c r="K37" s="41"/>
      <c r="L37" s="41"/>
      <c r="M37" s="41"/>
      <c r="N37" s="41"/>
      <c r="O37" s="41"/>
    </row>
    <row r="38" spans="1:15" s="39" customFormat="1" ht="11.25">
      <c r="A38" s="38"/>
      <c r="B38" s="38"/>
      <c r="C38" s="45"/>
      <c r="D38" s="45"/>
      <c r="E38" s="45"/>
      <c r="F38" s="45"/>
      <c r="G38" s="45"/>
      <c r="H38" s="45"/>
      <c r="I38" s="45"/>
      <c r="J38" s="41"/>
      <c r="K38" s="41"/>
      <c r="L38" s="41"/>
      <c r="M38" s="41"/>
      <c r="N38" s="41"/>
      <c r="O38" s="41"/>
    </row>
    <row r="39" spans="1:15" s="39" customFormat="1" ht="11.25">
      <c r="A39" s="38"/>
      <c r="B39" s="38"/>
      <c r="C39" s="45"/>
      <c r="D39" s="45"/>
      <c r="E39" s="45"/>
      <c r="F39" s="45"/>
      <c r="G39" s="45"/>
      <c r="H39" s="45"/>
      <c r="I39" s="45"/>
      <c r="J39" s="41"/>
      <c r="K39" s="41"/>
      <c r="L39" s="41"/>
      <c r="M39" s="41"/>
      <c r="N39" s="41"/>
      <c r="O39" s="41"/>
    </row>
    <row r="40" spans="1:15" s="39" customFormat="1" ht="11.25">
      <c r="A40" s="38"/>
      <c r="B40" s="38"/>
      <c r="C40" s="45"/>
      <c r="D40" s="45"/>
      <c r="E40" s="45"/>
      <c r="F40" s="45"/>
      <c r="G40" s="45"/>
      <c r="H40" s="45"/>
      <c r="I40" s="45"/>
      <c r="J40" s="41"/>
      <c r="K40" s="41"/>
      <c r="L40" s="41"/>
      <c r="M40" s="41"/>
      <c r="N40" s="41"/>
      <c r="O40" s="41"/>
    </row>
    <row r="41" spans="1:15" s="39" customFormat="1" ht="11.25">
      <c r="A41" s="38"/>
      <c r="B41" s="38"/>
      <c r="C41" s="45"/>
      <c r="D41" s="45"/>
      <c r="E41" s="45"/>
      <c r="F41" s="45"/>
      <c r="G41" s="45"/>
      <c r="H41" s="45"/>
      <c r="I41" s="45"/>
      <c r="J41" s="41"/>
      <c r="K41" s="41"/>
      <c r="L41" s="41"/>
      <c r="M41" s="41"/>
      <c r="N41" s="41"/>
      <c r="O41" s="41"/>
    </row>
    <row r="42" spans="1:15" s="39" customFormat="1" ht="11.25">
      <c r="A42" s="38"/>
      <c r="B42" s="38"/>
      <c r="C42" s="45"/>
      <c r="D42" s="45"/>
      <c r="E42" s="45"/>
      <c r="F42" s="45"/>
      <c r="G42" s="45"/>
      <c r="H42" s="45"/>
      <c r="I42" s="45"/>
      <c r="J42" s="41"/>
      <c r="K42" s="41"/>
      <c r="L42" s="41"/>
      <c r="M42" s="41"/>
      <c r="N42" s="41"/>
      <c r="O42" s="41"/>
    </row>
    <row r="43" spans="1:15" s="39" customFormat="1" ht="11.25">
      <c r="A43" s="38"/>
      <c r="B43" s="38"/>
      <c r="C43" s="45"/>
      <c r="D43" s="45"/>
      <c r="E43" s="45"/>
      <c r="F43" s="45"/>
      <c r="G43" s="45"/>
      <c r="H43" s="45"/>
      <c r="I43" s="45"/>
      <c r="J43" s="41"/>
      <c r="K43" s="41"/>
      <c r="L43" s="41"/>
      <c r="M43" s="41"/>
      <c r="N43" s="41"/>
      <c r="O43" s="41"/>
    </row>
    <row r="44" spans="1:15" s="39" customFormat="1" ht="11.25">
      <c r="A44" s="38"/>
      <c r="B44" s="38"/>
      <c r="C44" s="45"/>
      <c r="D44" s="45"/>
      <c r="E44" s="45"/>
      <c r="F44" s="45"/>
      <c r="G44" s="45"/>
      <c r="H44" s="45"/>
      <c r="I44" s="45"/>
      <c r="J44" s="41"/>
      <c r="K44" s="41"/>
      <c r="L44" s="41"/>
      <c r="M44" s="41"/>
      <c r="N44" s="41"/>
      <c r="O44" s="41"/>
    </row>
    <row r="45" spans="1:15" s="39" customFormat="1" ht="11.25">
      <c r="A45" s="38"/>
      <c r="B45" s="38"/>
      <c r="C45" s="45"/>
      <c r="D45" s="45"/>
      <c r="E45" s="45"/>
      <c r="F45" s="45"/>
      <c r="G45" s="45"/>
      <c r="H45" s="45"/>
      <c r="I45" s="45"/>
      <c r="J45" s="41"/>
      <c r="K45" s="41"/>
      <c r="L45" s="41"/>
      <c r="M45" s="41"/>
      <c r="N45" s="41"/>
      <c r="O45" s="41"/>
    </row>
    <row r="46" spans="1:15" s="39" customFormat="1" ht="11.25">
      <c r="A46" s="38"/>
      <c r="B46" s="38"/>
      <c r="C46" s="45"/>
      <c r="D46" s="45"/>
      <c r="E46" s="45"/>
      <c r="F46" s="45"/>
      <c r="G46" s="45"/>
      <c r="H46" s="45"/>
      <c r="I46" s="45"/>
      <c r="J46" s="41"/>
      <c r="K46" s="41"/>
      <c r="L46" s="41"/>
      <c r="M46" s="41"/>
      <c r="N46" s="41"/>
      <c r="O46" s="41"/>
    </row>
    <row r="47" spans="1:15" s="39" customFormat="1" ht="11.25">
      <c r="A47" s="38"/>
      <c r="B47" s="38"/>
      <c r="C47" s="45"/>
      <c r="D47" s="45"/>
      <c r="E47" s="45"/>
      <c r="F47" s="45"/>
      <c r="G47" s="45"/>
      <c r="H47" s="45"/>
      <c r="I47" s="45"/>
      <c r="J47" s="41"/>
      <c r="K47" s="41"/>
      <c r="L47" s="41"/>
      <c r="M47" s="41"/>
      <c r="N47" s="41"/>
      <c r="O47" s="41"/>
    </row>
    <row r="48" spans="1:15" s="39" customFormat="1" ht="11.25">
      <c r="A48" s="38"/>
      <c r="B48" s="38"/>
      <c r="C48" s="45"/>
      <c r="D48" s="45"/>
      <c r="E48" s="45"/>
      <c r="F48" s="46"/>
      <c r="G48" s="46"/>
      <c r="H48" s="45"/>
      <c r="I48" s="45"/>
      <c r="J48" s="41"/>
      <c r="K48" s="41"/>
      <c r="L48" s="41"/>
      <c r="M48" s="41"/>
      <c r="N48" s="41"/>
      <c r="O48" s="41"/>
    </row>
    <row r="49" spans="1:15" s="39" customFormat="1" ht="11.25">
      <c r="A49" s="38"/>
      <c r="B49" s="38"/>
      <c r="C49" s="45"/>
      <c r="D49" s="46"/>
      <c r="E49" s="46"/>
      <c r="F49" s="46"/>
      <c r="G49" s="46"/>
      <c r="H49" s="45"/>
      <c r="I49" s="45"/>
      <c r="J49" s="41"/>
      <c r="K49" s="41"/>
      <c r="L49" s="41"/>
      <c r="M49" s="41"/>
      <c r="N49" s="41"/>
      <c r="O49" s="41"/>
    </row>
    <row r="50" spans="1:15" s="39" customFormat="1" ht="11.25">
      <c r="A50" s="38"/>
      <c r="B50" s="38"/>
      <c r="C50" s="45"/>
      <c r="D50" s="45"/>
      <c r="E50" s="45"/>
      <c r="F50" s="45"/>
      <c r="G50" s="45"/>
      <c r="H50" s="45"/>
      <c r="I50" s="45"/>
      <c r="J50" s="41"/>
      <c r="K50" s="41"/>
      <c r="L50" s="41"/>
      <c r="M50" s="41"/>
      <c r="N50" s="41"/>
      <c r="O50" s="41"/>
    </row>
    <row r="51" spans="1:15" s="39" customFormat="1" ht="11.25">
      <c r="A51" s="38"/>
      <c r="B51" s="38"/>
      <c r="C51" s="45"/>
      <c r="D51" s="45"/>
      <c r="E51" s="45"/>
      <c r="F51" s="46"/>
      <c r="G51" s="46"/>
      <c r="H51" s="45"/>
      <c r="I51" s="45"/>
      <c r="J51" s="41"/>
      <c r="K51" s="41"/>
      <c r="L51" s="41"/>
      <c r="M51" s="41"/>
      <c r="N51" s="41"/>
      <c r="O51" s="41"/>
    </row>
    <row r="52" spans="1:15" s="39" customFormat="1" ht="11.25">
      <c r="A52" s="38"/>
      <c r="B52" s="38"/>
      <c r="C52" s="45"/>
      <c r="D52" s="45"/>
      <c r="E52" s="46"/>
      <c r="F52" s="46"/>
      <c r="G52" s="46"/>
      <c r="H52" s="45"/>
      <c r="I52" s="45"/>
      <c r="J52" s="41"/>
      <c r="K52" s="41"/>
      <c r="L52" s="41"/>
      <c r="M52" s="41"/>
      <c r="N52" s="41"/>
      <c r="O52" s="41"/>
    </row>
    <row r="53" spans="1:15" s="39" customFormat="1" ht="11.25">
      <c r="A53" s="38"/>
      <c r="B53" s="38"/>
      <c r="C53" s="45"/>
      <c r="D53" s="45"/>
      <c r="E53" s="45"/>
      <c r="F53" s="45"/>
      <c r="G53" s="45"/>
      <c r="H53" s="45"/>
      <c r="I53" s="45"/>
      <c r="J53" s="41"/>
      <c r="K53" s="41"/>
      <c r="L53" s="41"/>
      <c r="M53" s="41"/>
      <c r="N53" s="41"/>
      <c r="O53" s="41"/>
    </row>
    <row r="54" spans="1:15" s="39" customFormat="1" ht="11.25">
      <c r="A54" s="38"/>
      <c r="B54" s="38"/>
      <c r="C54" s="45"/>
      <c r="D54" s="45"/>
      <c r="E54" s="45"/>
      <c r="F54" s="46"/>
      <c r="G54" s="45"/>
      <c r="H54" s="45"/>
      <c r="I54" s="45"/>
      <c r="J54" s="41"/>
      <c r="K54" s="41"/>
      <c r="L54" s="41"/>
      <c r="M54" s="41"/>
      <c r="N54" s="41"/>
      <c r="O54" s="41"/>
    </row>
    <row r="55" spans="1:15" s="39" customFormat="1" ht="11.25">
      <c r="A55" s="38"/>
      <c r="B55" s="38"/>
      <c r="C55" s="45"/>
      <c r="D55" s="46"/>
      <c r="E55" s="45"/>
      <c r="F55" s="46"/>
      <c r="G55" s="45"/>
      <c r="H55" s="45"/>
      <c r="I55" s="45"/>
      <c r="J55" s="41"/>
      <c r="K55" s="41"/>
      <c r="L55" s="41"/>
      <c r="M55" s="41"/>
      <c r="N55" s="41"/>
      <c r="O55" s="41"/>
    </row>
    <row r="56" spans="1:15" s="39" customFormat="1" ht="11.25">
      <c r="A56" s="38"/>
      <c r="B56" s="38"/>
      <c r="C56" s="45"/>
      <c r="D56" s="45"/>
      <c r="E56" s="45"/>
      <c r="F56" s="45"/>
      <c r="G56" s="46"/>
      <c r="H56" s="45"/>
      <c r="I56" s="45"/>
      <c r="J56" s="41"/>
      <c r="K56" s="41"/>
      <c r="L56" s="41"/>
      <c r="M56" s="41"/>
      <c r="N56" s="41"/>
      <c r="O56" s="41"/>
    </row>
    <row r="57" spans="1:15" s="39" customFormat="1" ht="11.25">
      <c r="A57" s="38"/>
      <c r="B57" s="38"/>
      <c r="C57" s="45"/>
      <c r="D57" s="46"/>
      <c r="E57" s="45"/>
      <c r="F57" s="46"/>
      <c r="G57" s="46"/>
      <c r="H57" s="45"/>
      <c r="I57" s="45"/>
      <c r="J57" s="41"/>
      <c r="K57" s="41"/>
      <c r="L57" s="41"/>
      <c r="M57" s="41"/>
      <c r="N57" s="41"/>
      <c r="O57" s="41"/>
    </row>
    <row r="58" spans="1:15" s="39" customFormat="1" ht="11.25">
      <c r="A58" s="38"/>
      <c r="B58" s="38"/>
      <c r="C58" s="46"/>
      <c r="D58" s="45"/>
      <c r="E58" s="46"/>
      <c r="F58" s="46"/>
      <c r="G58" s="45"/>
      <c r="H58" s="46"/>
      <c r="I58" s="45"/>
      <c r="J58" s="41"/>
      <c r="K58" s="41"/>
      <c r="L58" s="41"/>
      <c r="M58" s="41"/>
      <c r="N58" s="41"/>
      <c r="O58" s="41"/>
    </row>
    <row r="59" spans="1:15" s="39" customFormat="1" ht="11.25">
      <c r="A59" s="38"/>
      <c r="B59" s="38"/>
      <c r="C59" s="46"/>
      <c r="D59" s="46"/>
      <c r="E59" s="45"/>
      <c r="F59" s="46"/>
      <c r="G59" s="46"/>
      <c r="H59" s="45"/>
      <c r="I59" s="45"/>
      <c r="J59" s="41"/>
      <c r="K59" s="41"/>
      <c r="L59" s="41"/>
      <c r="M59" s="41"/>
      <c r="N59" s="41"/>
      <c r="O59" s="41"/>
    </row>
    <row r="60" spans="1:15" s="39" customFormat="1" ht="11.25">
      <c r="A60" s="38"/>
      <c r="B60" s="38"/>
      <c r="C60" s="46"/>
      <c r="D60" s="46"/>
      <c r="E60" s="46"/>
      <c r="F60" s="45"/>
      <c r="G60" s="46"/>
      <c r="H60" s="45"/>
      <c r="I60" s="45"/>
      <c r="J60" s="41"/>
      <c r="K60" s="41"/>
      <c r="L60" s="41"/>
      <c r="M60" s="41"/>
      <c r="N60" s="41"/>
      <c r="O60" s="41"/>
    </row>
    <row r="61" spans="1:15" s="39" customFormat="1" ht="11.25">
      <c r="A61" s="38"/>
      <c r="B61" s="38"/>
      <c r="C61" s="46"/>
      <c r="D61" s="46"/>
      <c r="E61" s="46"/>
      <c r="F61" s="46"/>
      <c r="G61" s="46"/>
      <c r="H61" s="45"/>
      <c r="I61" s="45"/>
      <c r="J61" s="41"/>
      <c r="K61" s="41"/>
      <c r="L61" s="41"/>
      <c r="M61" s="41"/>
      <c r="N61" s="41"/>
      <c r="O61" s="41"/>
    </row>
    <row r="62" spans="1:15" s="39" customFormat="1" ht="11.25">
      <c r="A62" s="38"/>
      <c r="B62" s="38"/>
      <c r="C62" s="46"/>
      <c r="D62" s="46"/>
      <c r="E62" s="46"/>
      <c r="F62" s="46"/>
      <c r="G62" s="46"/>
      <c r="H62" s="45"/>
      <c r="I62" s="45"/>
      <c r="J62" s="41"/>
      <c r="K62" s="41"/>
      <c r="L62" s="41"/>
      <c r="M62" s="41"/>
      <c r="N62" s="41"/>
      <c r="O62" s="41"/>
    </row>
    <row r="63" spans="1:15" s="39" customFormat="1" ht="11.25">
      <c r="A63" s="38"/>
      <c r="B63" s="38"/>
      <c r="C63" s="46"/>
      <c r="D63" s="46"/>
      <c r="E63" s="46"/>
      <c r="F63" s="46"/>
      <c r="G63" s="46"/>
      <c r="H63" s="45"/>
      <c r="I63" s="45"/>
      <c r="J63" s="41"/>
      <c r="K63" s="41"/>
      <c r="L63" s="41"/>
      <c r="M63" s="41"/>
      <c r="N63" s="41"/>
      <c r="O63" s="41"/>
    </row>
    <row r="64" spans="1:15" s="39" customFormat="1" ht="11.25">
      <c r="A64" s="38"/>
      <c r="B64" s="38"/>
      <c r="C64" s="46"/>
      <c r="D64" s="46"/>
      <c r="E64" s="46"/>
      <c r="F64" s="46"/>
      <c r="G64" s="46"/>
      <c r="H64" s="45"/>
      <c r="I64" s="45"/>
      <c r="J64" s="41"/>
      <c r="K64" s="41"/>
      <c r="L64" s="41"/>
      <c r="M64" s="41"/>
      <c r="N64" s="41"/>
      <c r="O64" s="41"/>
    </row>
    <row r="65" spans="1:15" s="39" customFormat="1" ht="11.25">
      <c r="A65" s="38"/>
      <c r="B65" s="38"/>
      <c r="C65" s="46"/>
      <c r="D65" s="46"/>
      <c r="E65" s="46"/>
      <c r="F65" s="46"/>
      <c r="G65" s="46"/>
      <c r="H65" s="45"/>
      <c r="I65" s="45"/>
      <c r="J65" s="41"/>
      <c r="K65" s="41"/>
      <c r="L65" s="41"/>
      <c r="M65" s="41"/>
      <c r="N65" s="41"/>
      <c r="O65" s="41"/>
    </row>
    <row r="66" spans="1:15" s="39" customFormat="1" ht="11.25">
      <c r="A66" s="38"/>
      <c r="B66" s="38"/>
      <c r="C66" s="46"/>
      <c r="D66" s="46"/>
      <c r="E66" s="46"/>
      <c r="F66" s="46"/>
      <c r="G66" s="46"/>
      <c r="H66" s="45"/>
      <c r="I66" s="45"/>
      <c r="J66" s="41"/>
      <c r="K66" s="41"/>
      <c r="L66" s="41"/>
      <c r="M66" s="41"/>
      <c r="N66" s="41"/>
      <c r="O66" s="41"/>
    </row>
    <row r="67" spans="1:15" s="39" customFormat="1" ht="11.25">
      <c r="A67" s="38"/>
      <c r="B67" s="38"/>
      <c r="C67" s="46"/>
      <c r="D67" s="46"/>
      <c r="E67" s="46"/>
      <c r="F67" s="46"/>
      <c r="G67" s="46"/>
      <c r="H67" s="45"/>
      <c r="I67" s="45"/>
      <c r="J67" s="41"/>
      <c r="K67" s="41"/>
      <c r="L67" s="41"/>
      <c r="M67" s="41"/>
      <c r="N67" s="41"/>
      <c r="O67" s="41"/>
    </row>
    <row r="68" spans="1:15" s="39" customFormat="1" ht="11.25">
      <c r="A68" s="38"/>
      <c r="B68" s="38"/>
      <c r="C68" s="46"/>
      <c r="D68" s="46"/>
      <c r="E68" s="46"/>
      <c r="F68" s="46"/>
      <c r="G68" s="46"/>
      <c r="H68" s="45"/>
      <c r="I68" s="45"/>
      <c r="J68" s="41"/>
      <c r="K68" s="41"/>
      <c r="L68" s="41"/>
      <c r="M68" s="41"/>
      <c r="N68" s="41"/>
      <c r="O68" s="41"/>
    </row>
    <row r="69" spans="1:15" s="39" customFormat="1" ht="11.25">
      <c r="A69" s="38"/>
      <c r="B69" s="38"/>
      <c r="C69" s="46"/>
      <c r="D69" s="46"/>
      <c r="E69" s="46"/>
      <c r="F69" s="46"/>
      <c r="G69" s="46"/>
      <c r="H69" s="45"/>
      <c r="I69" s="45"/>
      <c r="J69" s="41"/>
      <c r="K69" s="41"/>
      <c r="L69" s="41"/>
      <c r="M69" s="41"/>
      <c r="N69" s="41"/>
      <c r="O69" s="41"/>
    </row>
    <row r="70" spans="1:15" s="39" customFormat="1" ht="11.25">
      <c r="A70" s="38"/>
      <c r="B70" s="38"/>
      <c r="C70" s="46"/>
      <c r="D70" s="46"/>
      <c r="E70" s="46"/>
      <c r="F70" s="46"/>
      <c r="G70" s="46"/>
      <c r="H70" s="45"/>
      <c r="I70" s="45"/>
      <c r="J70" s="41"/>
      <c r="K70" s="41"/>
      <c r="L70" s="41"/>
      <c r="M70" s="41"/>
      <c r="N70" s="41"/>
      <c r="O70" s="41"/>
    </row>
    <row r="71" spans="1:15" s="39" customFormat="1" ht="11.25">
      <c r="A71" s="38"/>
      <c r="B71" s="38"/>
      <c r="C71" s="46"/>
      <c r="D71" s="46"/>
      <c r="E71" s="46"/>
      <c r="F71" s="46"/>
      <c r="G71" s="46"/>
      <c r="H71" s="45"/>
      <c r="I71" s="45"/>
      <c r="J71" s="41"/>
      <c r="K71" s="41"/>
      <c r="L71" s="41"/>
      <c r="M71" s="41"/>
      <c r="N71" s="41"/>
      <c r="O71" s="41"/>
    </row>
    <row r="72" spans="1:15" s="39" customFormat="1" ht="11.25">
      <c r="A72" s="38"/>
      <c r="B72" s="38"/>
      <c r="C72" s="46"/>
      <c r="D72" s="46"/>
      <c r="E72" s="46"/>
      <c r="F72" s="46"/>
      <c r="G72" s="46"/>
      <c r="H72" s="45"/>
      <c r="I72" s="45"/>
      <c r="J72" s="41"/>
      <c r="K72" s="41"/>
      <c r="L72" s="41"/>
      <c r="M72" s="41"/>
      <c r="N72" s="41"/>
      <c r="O72" s="41"/>
    </row>
    <row r="73" spans="1:15" s="39" customFormat="1" ht="11.25">
      <c r="A73" s="38"/>
      <c r="B73" s="38"/>
      <c r="C73" s="46"/>
      <c r="D73" s="46"/>
      <c r="E73" s="46"/>
      <c r="F73" s="46"/>
      <c r="G73" s="46"/>
      <c r="H73" s="45"/>
      <c r="I73" s="45"/>
      <c r="J73" s="41"/>
      <c r="K73" s="41"/>
      <c r="L73" s="41"/>
      <c r="M73" s="41"/>
      <c r="N73" s="41"/>
      <c r="O73" s="41"/>
    </row>
    <row r="74" spans="1:15" s="39" customFormat="1" ht="11.25">
      <c r="A74" s="38"/>
      <c r="B74" s="38"/>
      <c r="C74" s="46"/>
      <c r="D74" s="46"/>
      <c r="E74" s="46"/>
      <c r="F74" s="46"/>
      <c r="G74" s="46"/>
      <c r="H74" s="45"/>
      <c r="I74" s="45"/>
      <c r="J74" s="41"/>
      <c r="K74" s="41"/>
      <c r="L74" s="41"/>
      <c r="M74" s="41"/>
      <c r="N74" s="41"/>
      <c r="O74" s="41"/>
    </row>
    <row r="75" spans="1:15" s="39" customFormat="1" ht="11.25">
      <c r="A75" s="38"/>
      <c r="B75" s="38"/>
      <c r="C75" s="46"/>
      <c r="D75" s="46"/>
      <c r="E75" s="46"/>
      <c r="F75" s="46"/>
      <c r="G75" s="46"/>
      <c r="H75" s="45"/>
      <c r="I75" s="45"/>
      <c r="J75" s="41"/>
      <c r="K75" s="41"/>
      <c r="L75" s="41"/>
      <c r="M75" s="41"/>
      <c r="N75" s="41"/>
      <c r="O75" s="41"/>
    </row>
    <row r="76" spans="1:15" s="39" customFormat="1" ht="11.25">
      <c r="A76" s="38"/>
      <c r="B76" s="38"/>
      <c r="C76" s="46"/>
      <c r="D76" s="46"/>
      <c r="E76" s="46"/>
      <c r="F76" s="46"/>
      <c r="G76" s="46"/>
      <c r="H76" s="45"/>
      <c r="I76" s="45"/>
      <c r="J76" s="41"/>
      <c r="K76" s="41"/>
      <c r="L76" s="41"/>
      <c r="M76" s="41"/>
      <c r="N76" s="41"/>
      <c r="O76" s="41"/>
    </row>
    <row r="77" spans="1:15" s="39" customFormat="1" ht="11.25">
      <c r="A77" s="38"/>
      <c r="B77" s="38"/>
      <c r="C77" s="46"/>
      <c r="D77" s="46"/>
      <c r="E77" s="46"/>
      <c r="F77" s="46"/>
      <c r="G77" s="46"/>
      <c r="H77" s="46"/>
      <c r="I77" s="45"/>
      <c r="J77" s="41"/>
      <c r="K77" s="41"/>
      <c r="L77" s="41"/>
      <c r="M77" s="41"/>
      <c r="N77" s="41"/>
      <c r="O77" s="41"/>
    </row>
    <row r="78" spans="1:15" s="39" customFormat="1" ht="11.25">
      <c r="A78" s="38"/>
      <c r="B78" s="38"/>
      <c r="C78" s="46"/>
      <c r="D78" s="46"/>
      <c r="E78" s="46"/>
      <c r="F78" s="46"/>
      <c r="G78" s="46"/>
      <c r="H78" s="46"/>
      <c r="I78" s="45"/>
      <c r="J78" s="41"/>
      <c r="K78" s="41"/>
      <c r="L78" s="41"/>
      <c r="M78" s="41"/>
      <c r="N78" s="41"/>
      <c r="O78" s="41"/>
    </row>
    <row r="79" spans="1:15" s="39" customFormat="1" ht="11.25">
      <c r="A79" s="38"/>
      <c r="B79" s="38"/>
      <c r="C79" s="46"/>
      <c r="D79" s="46"/>
      <c r="E79" s="46"/>
      <c r="F79" s="46"/>
      <c r="G79" s="46"/>
      <c r="H79" s="46"/>
      <c r="I79" s="45"/>
      <c r="J79" s="41"/>
      <c r="K79" s="41"/>
      <c r="L79" s="41"/>
      <c r="M79" s="41"/>
      <c r="N79" s="41"/>
      <c r="O79" s="41"/>
    </row>
    <row r="80" spans="1:15" s="39" customFormat="1" ht="11.25">
      <c r="A80" s="38"/>
      <c r="B80" s="38"/>
      <c r="C80" s="46"/>
      <c r="D80" s="46"/>
      <c r="E80" s="46"/>
      <c r="F80" s="46"/>
      <c r="G80" s="46"/>
      <c r="H80" s="46"/>
      <c r="I80" s="45"/>
      <c r="J80" s="41"/>
      <c r="K80" s="41"/>
      <c r="L80" s="41"/>
      <c r="M80" s="41"/>
      <c r="N80" s="41"/>
      <c r="O80" s="41"/>
    </row>
    <row r="81" spans="1:15" s="39" customFormat="1" ht="11.25">
      <c r="A81" s="38"/>
      <c r="B81" s="38"/>
      <c r="C81" s="46"/>
      <c r="D81" s="46"/>
      <c r="E81" s="46"/>
      <c r="F81" s="46"/>
      <c r="G81" s="46"/>
      <c r="H81" s="46"/>
      <c r="I81" s="45"/>
      <c r="J81" s="41"/>
      <c r="K81" s="41"/>
      <c r="L81" s="41"/>
      <c r="M81" s="41"/>
      <c r="N81" s="41"/>
      <c r="O81" s="41"/>
    </row>
    <row r="82" spans="1:15" s="39" customFormat="1" ht="11.25">
      <c r="A82" s="38"/>
      <c r="B82" s="38"/>
      <c r="C82" s="46"/>
      <c r="D82" s="46"/>
      <c r="E82" s="46"/>
      <c r="F82" s="46"/>
      <c r="G82" s="46"/>
      <c r="H82" s="46"/>
      <c r="I82" s="45"/>
      <c r="J82" s="41"/>
      <c r="K82" s="41"/>
      <c r="L82" s="41"/>
      <c r="M82" s="41"/>
      <c r="N82" s="41"/>
      <c r="O82" s="41"/>
    </row>
    <row r="83" spans="1:15" s="39" customFormat="1" ht="11.25">
      <c r="A83" s="38"/>
      <c r="B83" s="38"/>
      <c r="C83" s="46"/>
      <c r="D83" s="46"/>
      <c r="E83" s="46"/>
      <c r="F83" s="46"/>
      <c r="G83" s="46"/>
      <c r="H83" s="46"/>
      <c r="I83" s="45"/>
      <c r="J83" s="41"/>
      <c r="K83" s="41"/>
      <c r="L83" s="41"/>
      <c r="M83" s="41"/>
      <c r="N83" s="41"/>
      <c r="O83" s="41"/>
    </row>
    <row r="84" spans="1:15" s="39" customFormat="1" ht="11.25">
      <c r="A84" s="38"/>
      <c r="B84" s="38"/>
      <c r="C84" s="46"/>
      <c r="D84" s="46"/>
      <c r="E84" s="46"/>
      <c r="F84" s="46"/>
      <c r="G84" s="46"/>
      <c r="H84" s="46"/>
      <c r="I84" s="45"/>
      <c r="J84" s="41"/>
      <c r="K84" s="41"/>
      <c r="L84" s="41"/>
      <c r="M84" s="41"/>
      <c r="N84" s="41"/>
      <c r="O84" s="41"/>
    </row>
    <row r="85" spans="1:15" s="39" customFormat="1" ht="11.25">
      <c r="A85" s="38"/>
      <c r="B85" s="38"/>
      <c r="C85" s="46"/>
      <c r="D85" s="46"/>
      <c r="E85" s="46"/>
      <c r="F85" s="46"/>
      <c r="G85" s="46"/>
      <c r="H85" s="46"/>
      <c r="I85" s="45"/>
      <c r="J85" s="41"/>
      <c r="K85" s="41"/>
      <c r="L85" s="41"/>
      <c r="M85" s="41"/>
      <c r="N85" s="41"/>
      <c r="O85" s="41"/>
    </row>
    <row r="86" spans="1:15" s="39" customFormat="1" ht="11.25">
      <c r="A86" s="38"/>
      <c r="B86" s="38"/>
      <c r="C86" s="46"/>
      <c r="D86" s="46"/>
      <c r="E86" s="46"/>
      <c r="F86" s="46"/>
      <c r="G86" s="46"/>
      <c r="H86" s="46"/>
      <c r="I86" s="45"/>
      <c r="J86" s="41"/>
      <c r="K86" s="41"/>
      <c r="L86" s="41"/>
      <c r="M86" s="41"/>
      <c r="N86" s="41"/>
      <c r="O86" s="41"/>
    </row>
    <row r="87" spans="1:15" s="39" customFormat="1" ht="11.25">
      <c r="A87" s="38"/>
      <c r="B87" s="38"/>
      <c r="C87" s="46"/>
      <c r="D87" s="46"/>
      <c r="E87" s="46"/>
      <c r="F87" s="46"/>
      <c r="G87" s="46"/>
      <c r="H87" s="46"/>
      <c r="I87" s="45"/>
      <c r="J87" s="41"/>
      <c r="K87" s="41"/>
      <c r="L87" s="41"/>
      <c r="M87" s="41"/>
      <c r="N87" s="41"/>
      <c r="O87" s="41"/>
    </row>
    <row r="88" spans="3:15" s="39" customFormat="1" ht="11.25">
      <c r="C88" s="47"/>
      <c r="D88" s="47"/>
      <c r="E88" s="47"/>
      <c r="F88" s="47"/>
      <c r="G88" s="47"/>
      <c r="H88" s="47"/>
      <c r="I88" s="47"/>
      <c r="J88" s="40"/>
      <c r="K88" s="40"/>
      <c r="L88" s="40"/>
      <c r="M88" s="40"/>
      <c r="N88" s="40"/>
      <c r="O88" s="40"/>
    </row>
    <row r="89" spans="3:15" s="39" customFormat="1" ht="11.25">
      <c r="C89" s="47"/>
      <c r="D89" s="47"/>
      <c r="E89" s="47"/>
      <c r="F89" s="47"/>
      <c r="G89" s="47"/>
      <c r="H89" s="47"/>
      <c r="I89" s="47"/>
      <c r="J89" s="40"/>
      <c r="K89" s="40"/>
      <c r="L89" s="40"/>
      <c r="M89" s="40"/>
      <c r="N89" s="40"/>
      <c r="O89" s="40"/>
    </row>
    <row r="90" spans="3:15" s="39" customFormat="1" ht="11.25">
      <c r="C90" s="47"/>
      <c r="D90" s="47"/>
      <c r="E90" s="47"/>
      <c r="F90" s="47"/>
      <c r="G90" s="47"/>
      <c r="H90" s="47"/>
      <c r="I90" s="47"/>
      <c r="J90" s="40"/>
      <c r="K90" s="40"/>
      <c r="L90" s="40"/>
      <c r="M90" s="40"/>
      <c r="N90" s="40"/>
      <c r="O90" s="40"/>
    </row>
    <row r="91" spans="3:15" s="39" customFormat="1" ht="11.25">
      <c r="C91" s="47"/>
      <c r="D91" s="47"/>
      <c r="E91" s="47"/>
      <c r="F91" s="47"/>
      <c r="G91" s="47"/>
      <c r="H91" s="47"/>
      <c r="I91" s="47"/>
      <c r="J91" s="40"/>
      <c r="K91" s="40"/>
      <c r="L91" s="40"/>
      <c r="M91" s="40"/>
      <c r="N91" s="40"/>
      <c r="O91" s="40"/>
    </row>
    <row r="92" spans="3:15" s="39" customFormat="1" ht="11.25">
      <c r="C92" s="47"/>
      <c r="D92" s="47"/>
      <c r="E92" s="47"/>
      <c r="F92" s="47"/>
      <c r="G92" s="47"/>
      <c r="H92" s="47"/>
      <c r="I92" s="47"/>
      <c r="J92" s="40"/>
      <c r="K92" s="40"/>
      <c r="L92" s="40"/>
      <c r="M92" s="40"/>
      <c r="N92" s="40"/>
      <c r="O92" s="40"/>
    </row>
    <row r="93" spans="3:15" s="39" customFormat="1" ht="11.25">
      <c r="C93" s="47"/>
      <c r="D93" s="47"/>
      <c r="E93" s="47"/>
      <c r="F93" s="47"/>
      <c r="G93" s="47"/>
      <c r="H93" s="47"/>
      <c r="I93" s="47"/>
      <c r="J93" s="40"/>
      <c r="K93" s="40"/>
      <c r="L93" s="40"/>
      <c r="M93" s="40"/>
      <c r="N93" s="40"/>
      <c r="O93" s="40"/>
    </row>
    <row r="94" spans="3:15" s="39" customFormat="1" ht="11.25">
      <c r="C94" s="47"/>
      <c r="D94" s="47"/>
      <c r="E94" s="47"/>
      <c r="F94" s="47"/>
      <c r="G94" s="47"/>
      <c r="H94" s="47"/>
      <c r="I94" s="47"/>
      <c r="J94" s="40"/>
      <c r="K94" s="40"/>
      <c r="L94" s="40"/>
      <c r="M94" s="40"/>
      <c r="N94" s="40"/>
      <c r="O94" s="40"/>
    </row>
    <row r="95" spans="3:15" s="39" customFormat="1" ht="11.25">
      <c r="C95" s="47"/>
      <c r="D95" s="47"/>
      <c r="E95" s="47"/>
      <c r="F95" s="47"/>
      <c r="G95" s="47"/>
      <c r="H95" s="47"/>
      <c r="I95" s="47"/>
      <c r="J95" s="40"/>
      <c r="K95" s="40"/>
      <c r="L95" s="40"/>
      <c r="M95" s="40"/>
      <c r="N95" s="40"/>
      <c r="O95" s="40"/>
    </row>
    <row r="96" spans="3:15" s="39" customFormat="1" ht="11.25">
      <c r="C96" s="47"/>
      <c r="D96" s="47"/>
      <c r="E96" s="47"/>
      <c r="F96" s="47"/>
      <c r="G96" s="47"/>
      <c r="H96" s="47"/>
      <c r="I96" s="47"/>
      <c r="J96" s="40"/>
      <c r="K96" s="40"/>
      <c r="L96" s="40"/>
      <c r="M96" s="40"/>
      <c r="N96" s="40"/>
      <c r="O96" s="40"/>
    </row>
    <row r="97" spans="3:15" s="39" customFormat="1" ht="11.25">
      <c r="C97" s="47"/>
      <c r="D97" s="47"/>
      <c r="E97" s="47"/>
      <c r="F97" s="47"/>
      <c r="G97" s="47"/>
      <c r="H97" s="47"/>
      <c r="I97" s="47"/>
      <c r="J97" s="40"/>
      <c r="K97" s="40"/>
      <c r="L97" s="40"/>
      <c r="M97" s="40"/>
      <c r="N97" s="40"/>
      <c r="O97" s="40"/>
    </row>
    <row r="98" spans="3:15" s="39" customFormat="1" ht="11.25">
      <c r="C98" s="47"/>
      <c r="D98" s="47"/>
      <c r="E98" s="47"/>
      <c r="F98" s="47"/>
      <c r="G98" s="47"/>
      <c r="H98" s="47"/>
      <c r="I98" s="47"/>
      <c r="J98" s="40"/>
      <c r="K98" s="40"/>
      <c r="L98" s="40"/>
      <c r="M98" s="40"/>
      <c r="N98" s="40"/>
      <c r="O98" s="40"/>
    </row>
    <row r="99" spans="3:15" s="39" customFormat="1" ht="11.25">
      <c r="C99" s="47"/>
      <c r="D99" s="47"/>
      <c r="E99" s="47"/>
      <c r="F99" s="47"/>
      <c r="G99" s="47"/>
      <c r="H99" s="47"/>
      <c r="I99" s="47"/>
      <c r="J99" s="40"/>
      <c r="K99" s="40"/>
      <c r="L99" s="40"/>
      <c r="M99" s="40"/>
      <c r="N99" s="40"/>
      <c r="O99" s="40"/>
    </row>
    <row r="100" spans="3:15" s="39" customFormat="1" ht="11.25">
      <c r="C100" s="47"/>
      <c r="D100" s="47"/>
      <c r="E100" s="47"/>
      <c r="F100" s="47"/>
      <c r="G100" s="47"/>
      <c r="H100" s="47"/>
      <c r="I100" s="47"/>
      <c r="J100" s="40"/>
      <c r="K100" s="40"/>
      <c r="L100" s="40"/>
      <c r="M100" s="40"/>
      <c r="N100" s="40"/>
      <c r="O100" s="40"/>
    </row>
    <row r="101" spans="3:15" s="39" customFormat="1" ht="11.25">
      <c r="C101" s="47"/>
      <c r="D101" s="47"/>
      <c r="E101" s="47"/>
      <c r="F101" s="47"/>
      <c r="G101" s="47"/>
      <c r="H101" s="47"/>
      <c r="I101" s="47"/>
      <c r="J101" s="40"/>
      <c r="K101" s="40"/>
      <c r="L101" s="40"/>
      <c r="M101" s="40"/>
      <c r="N101" s="40"/>
      <c r="O101" s="40"/>
    </row>
    <row r="102" spans="3:15" s="39" customFormat="1" ht="11.25">
      <c r="C102" s="47"/>
      <c r="D102" s="47"/>
      <c r="E102" s="47"/>
      <c r="F102" s="47"/>
      <c r="G102" s="47"/>
      <c r="H102" s="47"/>
      <c r="I102" s="47"/>
      <c r="J102" s="40"/>
      <c r="K102" s="40"/>
      <c r="L102" s="40"/>
      <c r="M102" s="40"/>
      <c r="N102" s="40"/>
      <c r="O102" s="40"/>
    </row>
    <row r="103" spans="3:15" s="39" customFormat="1" ht="11.25">
      <c r="C103" s="47"/>
      <c r="D103" s="47"/>
      <c r="E103" s="47"/>
      <c r="F103" s="47"/>
      <c r="G103" s="47"/>
      <c r="H103" s="47"/>
      <c r="I103" s="47"/>
      <c r="J103" s="40"/>
      <c r="K103" s="40"/>
      <c r="L103" s="40"/>
      <c r="M103" s="40"/>
      <c r="N103" s="40"/>
      <c r="O103" s="40"/>
    </row>
    <row r="104" spans="3:15" s="39" customFormat="1" ht="11.25">
      <c r="C104" s="47"/>
      <c r="D104" s="47"/>
      <c r="E104" s="47"/>
      <c r="F104" s="47"/>
      <c r="G104" s="47"/>
      <c r="H104" s="47"/>
      <c r="I104" s="47"/>
      <c r="J104" s="40"/>
      <c r="K104" s="40"/>
      <c r="L104" s="40"/>
      <c r="M104" s="40"/>
      <c r="N104" s="40"/>
      <c r="O104" s="40"/>
    </row>
    <row r="105" spans="3:15" s="39" customFormat="1" ht="11.25">
      <c r="C105" s="47"/>
      <c r="D105" s="47"/>
      <c r="E105" s="47"/>
      <c r="F105" s="47"/>
      <c r="G105" s="47"/>
      <c r="H105" s="47"/>
      <c r="I105" s="47"/>
      <c r="J105" s="40"/>
      <c r="K105" s="40"/>
      <c r="L105" s="40"/>
      <c r="M105" s="40"/>
      <c r="N105" s="40"/>
      <c r="O105" s="40"/>
    </row>
    <row r="106" spans="3:15" s="39" customFormat="1" ht="11.25">
      <c r="C106" s="47"/>
      <c r="D106" s="47"/>
      <c r="E106" s="47"/>
      <c r="F106" s="47"/>
      <c r="G106" s="47"/>
      <c r="H106" s="47"/>
      <c r="I106" s="47"/>
      <c r="J106" s="40"/>
      <c r="K106" s="40"/>
      <c r="L106" s="40"/>
      <c r="M106" s="40"/>
      <c r="N106" s="40"/>
      <c r="O106" s="40"/>
    </row>
    <row r="107" spans="3:15" s="39" customFormat="1" ht="11.25">
      <c r="C107" s="47"/>
      <c r="D107" s="47"/>
      <c r="E107" s="47"/>
      <c r="F107" s="47"/>
      <c r="G107" s="47"/>
      <c r="H107" s="47"/>
      <c r="I107" s="47"/>
      <c r="J107" s="40"/>
      <c r="K107" s="40"/>
      <c r="L107" s="40"/>
      <c r="M107" s="40"/>
      <c r="N107" s="40"/>
      <c r="O107" s="40"/>
    </row>
    <row r="108" spans="3:15" s="39" customFormat="1" ht="11.25">
      <c r="C108" s="47"/>
      <c r="D108" s="47"/>
      <c r="E108" s="47"/>
      <c r="F108" s="47"/>
      <c r="G108" s="47"/>
      <c r="H108" s="47"/>
      <c r="I108" s="47"/>
      <c r="J108" s="40"/>
      <c r="K108" s="40"/>
      <c r="L108" s="40"/>
      <c r="M108" s="40"/>
      <c r="N108" s="40"/>
      <c r="O108" s="40"/>
    </row>
    <row r="109" spans="3:15" s="39" customFormat="1" ht="11.25">
      <c r="C109" s="47"/>
      <c r="D109" s="47"/>
      <c r="E109" s="47"/>
      <c r="F109" s="47"/>
      <c r="G109" s="47"/>
      <c r="H109" s="47"/>
      <c r="I109" s="47"/>
      <c r="J109" s="40"/>
      <c r="K109" s="40"/>
      <c r="L109" s="40"/>
      <c r="M109" s="40"/>
      <c r="N109" s="40"/>
      <c r="O109" s="40"/>
    </row>
    <row r="110" spans="3:15" s="39" customFormat="1" ht="11.25">
      <c r="C110" s="47"/>
      <c r="D110" s="47"/>
      <c r="E110" s="47"/>
      <c r="F110" s="47"/>
      <c r="G110" s="47"/>
      <c r="H110" s="47"/>
      <c r="I110" s="47"/>
      <c r="J110" s="40"/>
      <c r="K110" s="40"/>
      <c r="L110" s="40"/>
      <c r="M110" s="40"/>
      <c r="N110" s="40"/>
      <c r="O110" s="40"/>
    </row>
    <row r="111" spans="3:15" s="39" customFormat="1" ht="11.25">
      <c r="C111" s="47"/>
      <c r="D111" s="47"/>
      <c r="E111" s="47"/>
      <c r="F111" s="47"/>
      <c r="G111" s="47"/>
      <c r="H111" s="47"/>
      <c r="I111" s="47"/>
      <c r="J111" s="40"/>
      <c r="K111" s="40"/>
      <c r="L111" s="40"/>
      <c r="M111" s="40"/>
      <c r="N111" s="40"/>
      <c r="O111" s="40"/>
    </row>
    <row r="112" spans="3:15" s="39" customFormat="1" ht="11.25">
      <c r="C112" s="47"/>
      <c r="D112" s="47"/>
      <c r="E112" s="47"/>
      <c r="F112" s="47"/>
      <c r="G112" s="47"/>
      <c r="H112" s="47"/>
      <c r="I112" s="47"/>
      <c r="J112" s="40"/>
      <c r="K112" s="40"/>
      <c r="L112" s="40"/>
      <c r="M112" s="40"/>
      <c r="N112" s="40"/>
      <c r="O112" s="40"/>
    </row>
    <row r="113" spans="3:15" s="39" customFormat="1" ht="11.25">
      <c r="C113" s="47"/>
      <c r="D113" s="47"/>
      <c r="E113" s="47"/>
      <c r="F113" s="47"/>
      <c r="G113" s="47"/>
      <c r="H113" s="47"/>
      <c r="I113" s="47"/>
      <c r="J113" s="40"/>
      <c r="K113" s="40"/>
      <c r="L113" s="40"/>
      <c r="M113" s="40"/>
      <c r="N113" s="40"/>
      <c r="O113" s="40"/>
    </row>
    <row r="114" spans="3:15" s="39" customFormat="1" ht="11.25">
      <c r="C114" s="47"/>
      <c r="D114" s="47"/>
      <c r="E114" s="47"/>
      <c r="F114" s="47"/>
      <c r="G114" s="47"/>
      <c r="H114" s="47"/>
      <c r="I114" s="47"/>
      <c r="J114" s="40"/>
      <c r="K114" s="40"/>
      <c r="L114" s="40"/>
      <c r="M114" s="40"/>
      <c r="N114" s="40"/>
      <c r="O114" s="40"/>
    </row>
    <row r="115" spans="3:15" s="39" customFormat="1" ht="11.25">
      <c r="C115" s="47"/>
      <c r="D115" s="47"/>
      <c r="E115" s="47"/>
      <c r="F115" s="47"/>
      <c r="G115" s="47"/>
      <c r="H115" s="47"/>
      <c r="I115" s="47"/>
      <c r="J115" s="40"/>
      <c r="K115" s="40"/>
      <c r="L115" s="40"/>
      <c r="M115" s="40"/>
      <c r="N115" s="40"/>
      <c r="O115" s="40"/>
    </row>
    <row r="116" spans="3:15" s="39" customFormat="1" ht="11.25">
      <c r="C116" s="47"/>
      <c r="D116" s="47"/>
      <c r="E116" s="47"/>
      <c r="F116" s="47"/>
      <c r="G116" s="47"/>
      <c r="H116" s="47"/>
      <c r="I116" s="47"/>
      <c r="J116" s="40"/>
      <c r="K116" s="40"/>
      <c r="L116" s="40"/>
      <c r="M116" s="40"/>
      <c r="N116" s="40"/>
      <c r="O116" s="40"/>
    </row>
    <row r="117" spans="3:15" s="39" customFormat="1" ht="11.25">
      <c r="C117" s="47"/>
      <c r="D117" s="47"/>
      <c r="E117" s="47"/>
      <c r="F117" s="47"/>
      <c r="G117" s="47"/>
      <c r="H117" s="47"/>
      <c r="I117" s="47"/>
      <c r="J117" s="40"/>
      <c r="K117" s="40"/>
      <c r="L117" s="40"/>
      <c r="M117" s="40"/>
      <c r="N117" s="40"/>
      <c r="O117" s="40"/>
    </row>
    <row r="118" spans="3:15" s="39" customFormat="1" ht="11.25">
      <c r="C118" s="47"/>
      <c r="D118" s="47"/>
      <c r="E118" s="47"/>
      <c r="F118" s="47"/>
      <c r="G118" s="47"/>
      <c r="H118" s="47"/>
      <c r="I118" s="47"/>
      <c r="J118" s="40"/>
      <c r="K118" s="40"/>
      <c r="L118" s="40"/>
      <c r="M118" s="40"/>
      <c r="N118" s="40"/>
      <c r="O118" s="40"/>
    </row>
    <row r="119" spans="3:15" s="39" customFormat="1" ht="11.25">
      <c r="C119" s="47"/>
      <c r="D119" s="47"/>
      <c r="E119" s="47"/>
      <c r="F119" s="47"/>
      <c r="G119" s="47"/>
      <c r="H119" s="47"/>
      <c r="I119" s="47"/>
      <c r="J119" s="40"/>
      <c r="K119" s="40"/>
      <c r="L119" s="40"/>
      <c r="M119" s="40"/>
      <c r="N119" s="40"/>
      <c r="O119" s="40"/>
    </row>
    <row r="120" spans="3:15" s="39" customFormat="1" ht="11.25">
      <c r="C120" s="47"/>
      <c r="D120" s="47"/>
      <c r="E120" s="47"/>
      <c r="F120" s="47"/>
      <c r="G120" s="47"/>
      <c r="H120" s="47"/>
      <c r="I120" s="47"/>
      <c r="J120" s="40"/>
      <c r="K120" s="40"/>
      <c r="L120" s="40"/>
      <c r="M120" s="40"/>
      <c r="N120" s="40"/>
      <c r="O120" s="40"/>
    </row>
    <row r="121" spans="3:15" s="39" customFormat="1" ht="11.25">
      <c r="C121" s="47"/>
      <c r="D121" s="47"/>
      <c r="E121" s="47"/>
      <c r="F121" s="47"/>
      <c r="G121" s="47"/>
      <c r="H121" s="47"/>
      <c r="I121" s="47"/>
      <c r="J121" s="40"/>
      <c r="K121" s="40"/>
      <c r="L121" s="40"/>
      <c r="M121" s="40"/>
      <c r="N121" s="40"/>
      <c r="O121" s="40"/>
    </row>
    <row r="122" spans="3:15" s="39" customFormat="1" ht="11.25">
      <c r="C122" s="47"/>
      <c r="D122" s="47"/>
      <c r="E122" s="47"/>
      <c r="F122" s="47"/>
      <c r="G122" s="47"/>
      <c r="H122" s="47"/>
      <c r="I122" s="47"/>
      <c r="J122" s="40"/>
      <c r="K122" s="40"/>
      <c r="L122" s="40"/>
      <c r="M122" s="40"/>
      <c r="N122" s="40"/>
      <c r="O122" s="40"/>
    </row>
    <row r="123" spans="3:15" s="39" customFormat="1" ht="11.25">
      <c r="C123" s="47"/>
      <c r="D123" s="47"/>
      <c r="E123" s="47"/>
      <c r="F123" s="47"/>
      <c r="G123" s="47"/>
      <c r="H123" s="47"/>
      <c r="I123" s="47"/>
      <c r="J123" s="40"/>
      <c r="K123" s="40"/>
      <c r="L123" s="40"/>
      <c r="M123" s="40"/>
      <c r="N123" s="40"/>
      <c r="O123" s="40"/>
    </row>
    <row r="124" spans="3:15" s="39" customFormat="1" ht="11.25">
      <c r="C124" s="47"/>
      <c r="D124" s="47"/>
      <c r="E124" s="47"/>
      <c r="F124" s="47"/>
      <c r="G124" s="47"/>
      <c r="H124" s="47"/>
      <c r="I124" s="47"/>
      <c r="J124" s="40"/>
      <c r="K124" s="40"/>
      <c r="L124" s="40"/>
      <c r="M124" s="40"/>
      <c r="N124" s="40"/>
      <c r="O124" s="40"/>
    </row>
    <row r="125" spans="3:15" s="39" customFormat="1" ht="11.25">
      <c r="C125" s="47"/>
      <c r="D125" s="47"/>
      <c r="E125" s="47"/>
      <c r="F125" s="47"/>
      <c r="G125" s="47"/>
      <c r="H125" s="47"/>
      <c r="I125" s="47"/>
      <c r="J125" s="40"/>
      <c r="K125" s="40"/>
      <c r="L125" s="40"/>
      <c r="M125" s="40"/>
      <c r="N125" s="40"/>
      <c r="O125" s="40"/>
    </row>
    <row r="126" spans="3:15" s="39" customFormat="1" ht="11.25">
      <c r="C126" s="47"/>
      <c r="D126" s="47"/>
      <c r="E126" s="47"/>
      <c r="F126" s="47"/>
      <c r="G126" s="47"/>
      <c r="H126" s="47"/>
      <c r="I126" s="47"/>
      <c r="J126" s="40"/>
      <c r="K126" s="40"/>
      <c r="L126" s="40"/>
      <c r="M126" s="40"/>
      <c r="N126" s="40"/>
      <c r="O126" s="40"/>
    </row>
    <row r="127" spans="3:15" s="39" customFormat="1" ht="11.25">
      <c r="C127" s="47"/>
      <c r="D127" s="47"/>
      <c r="E127" s="47"/>
      <c r="F127" s="47"/>
      <c r="G127" s="47"/>
      <c r="H127" s="47"/>
      <c r="I127" s="47"/>
      <c r="J127" s="40"/>
      <c r="K127" s="40"/>
      <c r="L127" s="40"/>
      <c r="M127" s="40"/>
      <c r="N127" s="40"/>
      <c r="O127" s="40"/>
    </row>
    <row r="128" spans="3:15" s="39" customFormat="1" ht="11.25">
      <c r="C128" s="47"/>
      <c r="D128" s="47"/>
      <c r="E128" s="47"/>
      <c r="F128" s="47"/>
      <c r="G128" s="47"/>
      <c r="H128" s="47"/>
      <c r="I128" s="47"/>
      <c r="J128" s="40"/>
      <c r="K128" s="40"/>
      <c r="L128" s="40"/>
      <c r="M128" s="40"/>
      <c r="N128" s="40"/>
      <c r="O128" s="40"/>
    </row>
    <row r="129" spans="3:15" s="39" customFormat="1" ht="11.25">
      <c r="C129" s="47"/>
      <c r="D129" s="47"/>
      <c r="E129" s="47"/>
      <c r="F129" s="47"/>
      <c r="G129" s="47"/>
      <c r="H129" s="47"/>
      <c r="I129" s="47"/>
      <c r="J129" s="40"/>
      <c r="K129" s="40"/>
      <c r="L129" s="40"/>
      <c r="M129" s="40"/>
      <c r="N129" s="40"/>
      <c r="O129" s="40"/>
    </row>
    <row r="130" spans="3:15" s="39" customFormat="1" ht="11.25">
      <c r="C130" s="47"/>
      <c r="D130" s="47"/>
      <c r="E130" s="47"/>
      <c r="F130" s="47"/>
      <c r="G130" s="47"/>
      <c r="H130" s="47"/>
      <c r="I130" s="47"/>
      <c r="J130" s="40"/>
      <c r="K130" s="40"/>
      <c r="L130" s="40"/>
      <c r="M130" s="40"/>
      <c r="N130" s="40"/>
      <c r="O130" s="40"/>
    </row>
    <row r="131" spans="3:15" s="39" customFormat="1" ht="11.25">
      <c r="C131" s="47"/>
      <c r="D131" s="47"/>
      <c r="E131" s="47"/>
      <c r="F131" s="47"/>
      <c r="G131" s="47"/>
      <c r="H131" s="47"/>
      <c r="I131" s="47"/>
      <c r="J131" s="40"/>
      <c r="K131" s="40"/>
      <c r="L131" s="40"/>
      <c r="M131" s="40"/>
      <c r="N131" s="40"/>
      <c r="O131" s="40"/>
    </row>
    <row r="132" spans="3:15" s="39" customFormat="1" ht="11.25">
      <c r="C132" s="47"/>
      <c r="D132" s="47"/>
      <c r="E132" s="47"/>
      <c r="F132" s="47"/>
      <c r="G132" s="47"/>
      <c r="H132" s="47"/>
      <c r="I132" s="47"/>
      <c r="J132" s="40"/>
      <c r="K132" s="40"/>
      <c r="L132" s="40"/>
      <c r="M132" s="40"/>
      <c r="N132" s="40"/>
      <c r="O132" s="40"/>
    </row>
    <row r="133" spans="3:15" s="39" customFormat="1" ht="11.25">
      <c r="C133" s="47"/>
      <c r="D133" s="47"/>
      <c r="E133" s="47"/>
      <c r="F133" s="47"/>
      <c r="G133" s="47"/>
      <c r="H133" s="47"/>
      <c r="I133" s="47"/>
      <c r="J133" s="40"/>
      <c r="K133" s="40"/>
      <c r="L133" s="40"/>
      <c r="M133" s="40"/>
      <c r="N133" s="40"/>
      <c r="O133" s="40"/>
    </row>
    <row r="134" spans="3:15" s="39" customFormat="1" ht="11.25">
      <c r="C134" s="47"/>
      <c r="D134" s="47"/>
      <c r="E134" s="47"/>
      <c r="F134" s="47"/>
      <c r="G134" s="47"/>
      <c r="H134" s="47"/>
      <c r="I134" s="47"/>
      <c r="J134" s="40"/>
      <c r="K134" s="40"/>
      <c r="L134" s="40"/>
      <c r="M134" s="40"/>
      <c r="N134" s="40"/>
      <c r="O134" s="40"/>
    </row>
    <row r="135" spans="3:15" s="39" customFormat="1" ht="11.25">
      <c r="C135" s="47"/>
      <c r="D135" s="47"/>
      <c r="E135" s="47"/>
      <c r="F135" s="47"/>
      <c r="G135" s="47"/>
      <c r="H135" s="47"/>
      <c r="I135" s="47"/>
      <c r="J135" s="40"/>
      <c r="K135" s="40"/>
      <c r="L135" s="40"/>
      <c r="M135" s="40"/>
      <c r="N135" s="40"/>
      <c r="O135" s="40"/>
    </row>
    <row r="136" spans="3:15" s="39" customFormat="1" ht="11.25">
      <c r="C136" s="47"/>
      <c r="D136" s="47"/>
      <c r="E136" s="47"/>
      <c r="F136" s="47"/>
      <c r="G136" s="47"/>
      <c r="H136" s="47"/>
      <c r="I136" s="47"/>
      <c r="J136" s="40"/>
      <c r="K136" s="40"/>
      <c r="L136" s="40"/>
      <c r="M136" s="40"/>
      <c r="N136" s="40"/>
      <c r="O136" s="40"/>
    </row>
    <row r="137" spans="3:15" s="39" customFormat="1" ht="11.25">
      <c r="C137" s="47"/>
      <c r="D137" s="47"/>
      <c r="E137" s="47"/>
      <c r="F137" s="47"/>
      <c r="G137" s="47"/>
      <c r="H137" s="47"/>
      <c r="I137" s="47"/>
      <c r="J137" s="40"/>
      <c r="K137" s="40"/>
      <c r="L137" s="40"/>
      <c r="M137" s="40"/>
      <c r="N137" s="40"/>
      <c r="O137" s="40"/>
    </row>
    <row r="138" spans="3:15" s="39" customFormat="1" ht="11.25">
      <c r="C138" s="47"/>
      <c r="D138" s="47"/>
      <c r="E138" s="47"/>
      <c r="F138" s="47"/>
      <c r="G138" s="47"/>
      <c r="H138" s="47"/>
      <c r="I138" s="47"/>
      <c r="J138" s="40"/>
      <c r="K138" s="40"/>
      <c r="L138" s="40"/>
      <c r="M138" s="40"/>
      <c r="N138" s="40"/>
      <c r="O138" s="40"/>
    </row>
    <row r="139" spans="3:15" s="39" customFormat="1" ht="11.25">
      <c r="C139" s="47"/>
      <c r="D139" s="47"/>
      <c r="E139" s="47"/>
      <c r="F139" s="47"/>
      <c r="G139" s="47"/>
      <c r="H139" s="47"/>
      <c r="I139" s="47"/>
      <c r="J139" s="40"/>
      <c r="K139" s="40"/>
      <c r="L139" s="40"/>
      <c r="M139" s="40"/>
      <c r="N139" s="40"/>
      <c r="O139" s="40"/>
    </row>
    <row r="140" spans="3:15" s="39" customFormat="1" ht="11.25">
      <c r="C140" s="47"/>
      <c r="D140" s="47"/>
      <c r="E140" s="47"/>
      <c r="F140" s="47"/>
      <c r="G140" s="47"/>
      <c r="H140" s="47"/>
      <c r="I140" s="47"/>
      <c r="J140" s="40"/>
      <c r="K140" s="40"/>
      <c r="L140" s="40"/>
      <c r="M140" s="40"/>
      <c r="N140" s="40"/>
      <c r="O140" s="40"/>
    </row>
    <row r="141" spans="3:15" s="39" customFormat="1" ht="11.25">
      <c r="C141" s="47"/>
      <c r="D141" s="47"/>
      <c r="E141" s="47"/>
      <c r="F141" s="47"/>
      <c r="G141" s="47"/>
      <c r="H141" s="47"/>
      <c r="I141" s="47"/>
      <c r="J141" s="40"/>
      <c r="K141" s="40"/>
      <c r="L141" s="40"/>
      <c r="M141" s="40"/>
      <c r="N141" s="40"/>
      <c r="O141" s="40"/>
    </row>
    <row r="142" spans="3:15" s="39" customFormat="1" ht="11.25">
      <c r="C142" s="47"/>
      <c r="D142" s="47"/>
      <c r="E142" s="47"/>
      <c r="F142" s="47"/>
      <c r="G142" s="47"/>
      <c r="H142" s="47"/>
      <c r="I142" s="47"/>
      <c r="J142" s="40"/>
      <c r="K142" s="40"/>
      <c r="L142" s="40"/>
      <c r="M142" s="40"/>
      <c r="N142" s="40"/>
      <c r="O142" s="40"/>
    </row>
    <row r="143" spans="3:15" s="39" customFormat="1" ht="11.25">
      <c r="C143" s="47"/>
      <c r="D143" s="47"/>
      <c r="E143" s="47"/>
      <c r="F143" s="47"/>
      <c r="G143" s="47"/>
      <c r="H143" s="47"/>
      <c r="I143" s="47"/>
      <c r="J143" s="40"/>
      <c r="K143" s="40"/>
      <c r="L143" s="40"/>
      <c r="M143" s="40"/>
      <c r="N143" s="40"/>
      <c r="O143" s="40"/>
    </row>
    <row r="144" spans="3:15" s="39" customFormat="1" ht="11.25">
      <c r="C144" s="47"/>
      <c r="D144" s="47"/>
      <c r="E144" s="47"/>
      <c r="F144" s="47"/>
      <c r="G144" s="47"/>
      <c r="H144" s="47"/>
      <c r="I144" s="47"/>
      <c r="J144" s="40"/>
      <c r="K144" s="40"/>
      <c r="L144" s="40"/>
      <c r="M144" s="40"/>
      <c r="N144" s="40"/>
      <c r="O144" s="40"/>
    </row>
    <row r="145" spans="3:15" s="39" customFormat="1" ht="11.25">
      <c r="C145" s="47"/>
      <c r="D145" s="47"/>
      <c r="E145" s="47"/>
      <c r="F145" s="47"/>
      <c r="G145" s="47"/>
      <c r="H145" s="47"/>
      <c r="I145" s="47"/>
      <c r="J145" s="40"/>
      <c r="K145" s="40"/>
      <c r="L145" s="40"/>
      <c r="M145" s="40"/>
      <c r="N145" s="40"/>
      <c r="O145" s="40"/>
    </row>
    <row r="146" spans="3:15" s="39" customFormat="1" ht="11.25">
      <c r="C146" s="47"/>
      <c r="D146" s="47"/>
      <c r="E146" s="47"/>
      <c r="F146" s="47"/>
      <c r="G146" s="47"/>
      <c r="H146" s="47"/>
      <c r="I146" s="47"/>
      <c r="J146" s="40"/>
      <c r="K146" s="40"/>
      <c r="L146" s="40"/>
      <c r="M146" s="40"/>
      <c r="N146" s="40"/>
      <c r="O146" s="40"/>
    </row>
    <row r="147" spans="3:15" s="39" customFormat="1" ht="11.25">
      <c r="C147" s="47"/>
      <c r="D147" s="47"/>
      <c r="E147" s="47"/>
      <c r="F147" s="47"/>
      <c r="G147" s="47"/>
      <c r="H147" s="47"/>
      <c r="I147" s="47"/>
      <c r="J147" s="40"/>
      <c r="K147" s="40"/>
      <c r="L147" s="40"/>
      <c r="M147" s="40"/>
      <c r="N147" s="40"/>
      <c r="O147" s="40"/>
    </row>
    <row r="148" spans="3:15" s="39" customFormat="1" ht="11.25">
      <c r="C148" s="47"/>
      <c r="D148" s="47"/>
      <c r="E148" s="47"/>
      <c r="F148" s="47"/>
      <c r="G148" s="47"/>
      <c r="H148" s="47"/>
      <c r="I148" s="47"/>
      <c r="J148" s="40"/>
      <c r="K148" s="40"/>
      <c r="L148" s="40"/>
      <c r="M148" s="40"/>
      <c r="N148" s="40"/>
      <c r="O148" s="40"/>
    </row>
    <row r="149" spans="3:15" s="39" customFormat="1" ht="11.25">
      <c r="C149" s="47"/>
      <c r="D149" s="47"/>
      <c r="E149" s="47"/>
      <c r="F149" s="47"/>
      <c r="G149" s="47"/>
      <c r="H149" s="47"/>
      <c r="I149" s="47"/>
      <c r="J149" s="40"/>
      <c r="K149" s="40"/>
      <c r="L149" s="40"/>
      <c r="M149" s="40"/>
      <c r="N149" s="40"/>
      <c r="O149" s="40"/>
    </row>
    <row r="150" spans="3:15" s="39" customFormat="1" ht="11.25">
      <c r="C150" s="47"/>
      <c r="D150" s="47"/>
      <c r="E150" s="47"/>
      <c r="F150" s="47"/>
      <c r="G150" s="47"/>
      <c r="H150" s="47"/>
      <c r="I150" s="47"/>
      <c r="J150" s="40"/>
      <c r="K150" s="40"/>
      <c r="L150" s="40"/>
      <c r="M150" s="40"/>
      <c r="N150" s="40"/>
      <c r="O150" s="40"/>
    </row>
    <row r="151" spans="3:15" s="39" customFormat="1" ht="11.25">
      <c r="C151" s="47"/>
      <c r="D151" s="47"/>
      <c r="E151" s="47"/>
      <c r="F151" s="47"/>
      <c r="G151" s="47"/>
      <c r="H151" s="47"/>
      <c r="I151" s="47"/>
      <c r="J151" s="40"/>
      <c r="K151" s="40"/>
      <c r="L151" s="40"/>
      <c r="M151" s="40"/>
      <c r="N151" s="40"/>
      <c r="O151" s="40"/>
    </row>
    <row r="152" spans="3:15" s="39" customFormat="1" ht="11.25">
      <c r="C152" s="47"/>
      <c r="D152" s="47"/>
      <c r="E152" s="47"/>
      <c r="F152" s="47"/>
      <c r="G152" s="47"/>
      <c r="H152" s="47"/>
      <c r="I152" s="47"/>
      <c r="J152" s="40"/>
      <c r="K152" s="40"/>
      <c r="L152" s="40"/>
      <c r="M152" s="40"/>
      <c r="N152" s="40"/>
      <c r="O152" s="40"/>
    </row>
    <row r="153" spans="3:15" s="39" customFormat="1" ht="11.25">
      <c r="C153" s="47"/>
      <c r="D153" s="47"/>
      <c r="E153" s="47"/>
      <c r="F153" s="47"/>
      <c r="G153" s="47"/>
      <c r="H153" s="47"/>
      <c r="I153" s="47"/>
      <c r="J153" s="40"/>
      <c r="K153" s="40"/>
      <c r="L153" s="40"/>
      <c r="M153" s="40"/>
      <c r="N153" s="40"/>
      <c r="O153" s="40"/>
    </row>
    <row r="154" spans="3:15" s="39" customFormat="1" ht="11.25">
      <c r="C154" s="47"/>
      <c r="D154" s="47"/>
      <c r="E154" s="47"/>
      <c r="F154" s="47"/>
      <c r="G154" s="47"/>
      <c r="H154" s="47"/>
      <c r="I154" s="47"/>
      <c r="J154" s="40"/>
      <c r="K154" s="40"/>
      <c r="L154" s="40"/>
      <c r="M154" s="40"/>
      <c r="N154" s="40"/>
      <c r="O154" s="40"/>
    </row>
    <row r="155" spans="3:15" s="39" customFormat="1" ht="11.25">
      <c r="C155" s="47"/>
      <c r="D155" s="47"/>
      <c r="E155" s="47"/>
      <c r="F155" s="47"/>
      <c r="G155" s="47"/>
      <c r="H155" s="47"/>
      <c r="I155" s="47"/>
      <c r="J155" s="40"/>
      <c r="K155" s="40"/>
      <c r="L155" s="40"/>
      <c r="M155" s="40"/>
      <c r="N155" s="40"/>
      <c r="O155" s="40"/>
    </row>
    <row r="156" spans="3:15" s="39" customFormat="1" ht="11.25">
      <c r="C156" s="47"/>
      <c r="D156" s="47"/>
      <c r="E156" s="47"/>
      <c r="F156" s="47"/>
      <c r="G156" s="47"/>
      <c r="H156" s="47"/>
      <c r="I156" s="47"/>
      <c r="J156" s="40"/>
      <c r="K156" s="40"/>
      <c r="L156" s="40"/>
      <c r="M156" s="40"/>
      <c r="N156" s="40"/>
      <c r="O156" s="40"/>
    </row>
    <row r="157" spans="3:15" s="39" customFormat="1" ht="11.25">
      <c r="C157" s="47"/>
      <c r="D157" s="47"/>
      <c r="E157" s="47"/>
      <c r="F157" s="47"/>
      <c r="G157" s="47"/>
      <c r="H157" s="47"/>
      <c r="I157" s="47"/>
      <c r="J157" s="40"/>
      <c r="K157" s="40"/>
      <c r="L157" s="40"/>
      <c r="M157" s="40"/>
      <c r="N157" s="40"/>
      <c r="O157" s="40"/>
    </row>
    <row r="158" spans="3:15" s="39" customFormat="1" ht="11.25">
      <c r="C158" s="47"/>
      <c r="D158" s="47"/>
      <c r="E158" s="47"/>
      <c r="F158" s="47"/>
      <c r="G158" s="47"/>
      <c r="H158" s="47"/>
      <c r="I158" s="47"/>
      <c r="J158" s="40"/>
      <c r="K158" s="40"/>
      <c r="L158" s="40"/>
      <c r="M158" s="40"/>
      <c r="N158" s="40"/>
      <c r="O158" s="40"/>
    </row>
    <row r="159" spans="3:15" s="39" customFormat="1" ht="11.25">
      <c r="C159" s="47"/>
      <c r="D159" s="47"/>
      <c r="E159" s="47"/>
      <c r="F159" s="47"/>
      <c r="G159" s="47"/>
      <c r="H159" s="47"/>
      <c r="I159" s="47"/>
      <c r="J159" s="40"/>
      <c r="K159" s="40"/>
      <c r="L159" s="40"/>
      <c r="M159" s="40"/>
      <c r="N159" s="40"/>
      <c r="O159" s="40"/>
    </row>
    <row r="160" spans="3:15" s="39" customFormat="1" ht="11.25">
      <c r="C160" s="47"/>
      <c r="D160" s="47"/>
      <c r="E160" s="47"/>
      <c r="F160" s="47"/>
      <c r="G160" s="47"/>
      <c r="H160" s="47"/>
      <c r="I160" s="47"/>
      <c r="J160" s="40"/>
      <c r="K160" s="40"/>
      <c r="L160" s="40"/>
      <c r="M160" s="40"/>
      <c r="N160" s="40"/>
      <c r="O160" s="40"/>
    </row>
    <row r="161" spans="3:15" s="39" customFormat="1" ht="11.25">
      <c r="C161" s="47"/>
      <c r="D161" s="47"/>
      <c r="E161" s="47"/>
      <c r="F161" s="47"/>
      <c r="G161" s="47"/>
      <c r="H161" s="47"/>
      <c r="I161" s="47"/>
      <c r="J161" s="40"/>
      <c r="K161" s="40"/>
      <c r="L161" s="40"/>
      <c r="M161" s="40"/>
      <c r="N161" s="40"/>
      <c r="O161" s="40"/>
    </row>
    <row r="162" spans="3:15" s="39" customFormat="1" ht="11.25">
      <c r="C162" s="47"/>
      <c r="D162" s="47"/>
      <c r="E162" s="47"/>
      <c r="F162" s="47"/>
      <c r="G162" s="47"/>
      <c r="H162" s="47"/>
      <c r="I162" s="47"/>
      <c r="J162" s="40"/>
      <c r="K162" s="40"/>
      <c r="L162" s="40"/>
      <c r="M162" s="40"/>
      <c r="N162" s="40"/>
      <c r="O162" s="40"/>
    </row>
    <row r="163" spans="3:15" s="39" customFormat="1" ht="11.25">
      <c r="C163" s="47"/>
      <c r="D163" s="47"/>
      <c r="E163" s="47"/>
      <c r="F163" s="47"/>
      <c r="G163" s="47"/>
      <c r="H163" s="47"/>
      <c r="I163" s="47"/>
      <c r="J163" s="40"/>
      <c r="K163" s="40"/>
      <c r="L163" s="40"/>
      <c r="M163" s="40"/>
      <c r="N163" s="40"/>
      <c r="O163" s="40"/>
    </row>
    <row r="164" spans="3:15" s="39" customFormat="1" ht="11.25">
      <c r="C164" s="47"/>
      <c r="D164" s="47"/>
      <c r="E164" s="47"/>
      <c r="F164" s="47"/>
      <c r="G164" s="47"/>
      <c r="H164" s="47"/>
      <c r="I164" s="47"/>
      <c r="J164" s="40"/>
      <c r="K164" s="40"/>
      <c r="L164" s="40"/>
      <c r="M164" s="40"/>
      <c r="N164" s="40"/>
      <c r="O164" s="40"/>
    </row>
    <row r="165" spans="3:15" s="39" customFormat="1" ht="11.25">
      <c r="C165" s="47"/>
      <c r="D165" s="47"/>
      <c r="E165" s="47"/>
      <c r="F165" s="47"/>
      <c r="G165" s="47"/>
      <c r="H165" s="47"/>
      <c r="I165" s="47"/>
      <c r="J165" s="40"/>
      <c r="K165" s="40"/>
      <c r="L165" s="40"/>
      <c r="M165" s="40"/>
      <c r="N165" s="40"/>
      <c r="O165" s="40"/>
    </row>
    <row r="166" spans="3:15" s="39" customFormat="1" ht="11.25">
      <c r="C166" s="47"/>
      <c r="D166" s="47"/>
      <c r="E166" s="47"/>
      <c r="F166" s="47"/>
      <c r="G166" s="47"/>
      <c r="H166" s="47"/>
      <c r="I166" s="47"/>
      <c r="J166" s="40"/>
      <c r="K166" s="40"/>
      <c r="L166" s="40"/>
      <c r="M166" s="40"/>
      <c r="N166" s="40"/>
      <c r="O166" s="40"/>
    </row>
    <row r="167" spans="3:15" s="39" customFormat="1" ht="11.25">
      <c r="C167" s="47"/>
      <c r="D167" s="47"/>
      <c r="E167" s="47"/>
      <c r="F167" s="47"/>
      <c r="G167" s="47"/>
      <c r="H167" s="47"/>
      <c r="I167" s="47"/>
      <c r="J167" s="40"/>
      <c r="K167" s="40"/>
      <c r="L167" s="40"/>
      <c r="M167" s="40"/>
      <c r="N167" s="40"/>
      <c r="O167" s="40"/>
    </row>
    <row r="168" spans="3:15" s="39" customFormat="1" ht="11.25">
      <c r="C168" s="47"/>
      <c r="D168" s="47"/>
      <c r="E168" s="47"/>
      <c r="F168" s="47"/>
      <c r="G168" s="47"/>
      <c r="H168" s="47"/>
      <c r="I168" s="47"/>
      <c r="J168" s="40"/>
      <c r="K168" s="40"/>
      <c r="L168" s="40"/>
      <c r="M168" s="40"/>
      <c r="N168" s="40"/>
      <c r="O168" s="40"/>
    </row>
    <row r="169" spans="3:15" s="39" customFormat="1" ht="11.25">
      <c r="C169" s="47"/>
      <c r="D169" s="47"/>
      <c r="E169" s="47"/>
      <c r="F169" s="47"/>
      <c r="G169" s="47"/>
      <c r="H169" s="47"/>
      <c r="I169" s="47"/>
      <c r="J169" s="40"/>
      <c r="K169" s="40"/>
      <c r="L169" s="40"/>
      <c r="M169" s="40"/>
      <c r="N169" s="40"/>
      <c r="O169" s="40"/>
    </row>
    <row r="170" spans="3:15" s="39" customFormat="1" ht="11.25">
      <c r="C170" s="47"/>
      <c r="D170" s="47"/>
      <c r="E170" s="47"/>
      <c r="F170" s="47"/>
      <c r="G170" s="47"/>
      <c r="H170" s="47"/>
      <c r="I170" s="47"/>
      <c r="J170" s="40"/>
      <c r="K170" s="40"/>
      <c r="L170" s="40"/>
      <c r="M170" s="40"/>
      <c r="N170" s="40"/>
      <c r="O170" s="40"/>
    </row>
    <row r="171" spans="3:15" s="39" customFormat="1" ht="11.25">
      <c r="C171" s="47"/>
      <c r="D171" s="47"/>
      <c r="E171" s="47"/>
      <c r="F171" s="47"/>
      <c r="G171" s="47"/>
      <c r="H171" s="47"/>
      <c r="I171" s="47"/>
      <c r="J171" s="40"/>
      <c r="K171" s="40"/>
      <c r="L171" s="40"/>
      <c r="M171" s="40"/>
      <c r="N171" s="40"/>
      <c r="O171" s="40"/>
    </row>
    <row r="172" spans="3:15" s="39" customFormat="1" ht="11.25">
      <c r="C172" s="47"/>
      <c r="D172" s="47"/>
      <c r="E172" s="47"/>
      <c r="F172" s="47"/>
      <c r="G172" s="47"/>
      <c r="H172" s="47"/>
      <c r="I172" s="47"/>
      <c r="J172" s="40"/>
      <c r="K172" s="40"/>
      <c r="L172" s="40"/>
      <c r="M172" s="40"/>
      <c r="N172" s="40"/>
      <c r="O172" s="40"/>
    </row>
    <row r="173" spans="3:15" s="39" customFormat="1" ht="11.25">
      <c r="C173" s="47"/>
      <c r="D173" s="47"/>
      <c r="E173" s="47"/>
      <c r="F173" s="47"/>
      <c r="G173" s="47"/>
      <c r="H173" s="47"/>
      <c r="I173" s="47"/>
      <c r="J173" s="40"/>
      <c r="K173" s="40"/>
      <c r="L173" s="40"/>
      <c r="M173" s="40"/>
      <c r="N173" s="40"/>
      <c r="O173" s="40"/>
    </row>
    <row r="174" spans="3:15" s="39" customFormat="1" ht="11.25">
      <c r="C174" s="47"/>
      <c r="D174" s="47"/>
      <c r="E174" s="47"/>
      <c r="F174" s="47"/>
      <c r="G174" s="47"/>
      <c r="H174" s="47"/>
      <c r="I174" s="47"/>
      <c r="J174" s="40"/>
      <c r="K174" s="40"/>
      <c r="L174" s="40"/>
      <c r="M174" s="40"/>
      <c r="N174" s="40"/>
      <c r="O174" s="40"/>
    </row>
    <row r="175" spans="3:15" s="39" customFormat="1" ht="11.25">
      <c r="C175" s="47"/>
      <c r="D175" s="47"/>
      <c r="E175" s="47"/>
      <c r="F175" s="47"/>
      <c r="G175" s="47"/>
      <c r="H175" s="47"/>
      <c r="I175" s="47"/>
      <c r="J175" s="40"/>
      <c r="K175" s="40"/>
      <c r="L175" s="40"/>
      <c r="M175" s="40"/>
      <c r="N175" s="40"/>
      <c r="O175" s="40"/>
    </row>
    <row r="176" spans="3:15" s="39" customFormat="1" ht="11.25">
      <c r="C176" s="47"/>
      <c r="D176" s="47"/>
      <c r="E176" s="47"/>
      <c r="F176" s="47"/>
      <c r="G176" s="47"/>
      <c r="H176" s="47"/>
      <c r="I176" s="47"/>
      <c r="J176" s="40"/>
      <c r="K176" s="40"/>
      <c r="L176" s="40"/>
      <c r="M176" s="40"/>
      <c r="N176" s="40"/>
      <c r="O176" s="40"/>
    </row>
    <row r="177" spans="3:15" s="39" customFormat="1" ht="11.25">
      <c r="C177" s="47"/>
      <c r="D177" s="47"/>
      <c r="E177" s="47"/>
      <c r="F177" s="47"/>
      <c r="G177" s="47"/>
      <c r="H177" s="47"/>
      <c r="I177" s="47"/>
      <c r="J177" s="40"/>
      <c r="K177" s="40"/>
      <c r="L177" s="40"/>
      <c r="M177" s="40"/>
      <c r="N177" s="40"/>
      <c r="O177" s="40"/>
    </row>
    <row r="178" spans="3:15" s="39" customFormat="1" ht="11.25">
      <c r="C178" s="47"/>
      <c r="D178" s="47"/>
      <c r="E178" s="47"/>
      <c r="F178" s="47"/>
      <c r="G178" s="47"/>
      <c r="H178" s="47"/>
      <c r="I178" s="47"/>
      <c r="J178" s="40"/>
      <c r="K178" s="40"/>
      <c r="L178" s="40"/>
      <c r="M178" s="40"/>
      <c r="N178" s="40"/>
      <c r="O178" s="40"/>
    </row>
    <row r="179" spans="3:15" s="39" customFormat="1" ht="11.25">
      <c r="C179" s="47"/>
      <c r="D179" s="47"/>
      <c r="E179" s="47"/>
      <c r="F179" s="47"/>
      <c r="G179" s="47"/>
      <c r="H179" s="47"/>
      <c r="I179" s="47"/>
      <c r="J179" s="40"/>
      <c r="K179" s="40"/>
      <c r="L179" s="40"/>
      <c r="M179" s="40"/>
      <c r="N179" s="40"/>
      <c r="O179" s="40"/>
    </row>
    <row r="180" spans="3:15" s="39" customFormat="1" ht="11.25">
      <c r="C180" s="47"/>
      <c r="D180" s="47"/>
      <c r="E180" s="47"/>
      <c r="F180" s="47"/>
      <c r="G180" s="47"/>
      <c r="H180" s="47"/>
      <c r="I180" s="47"/>
      <c r="J180" s="40"/>
      <c r="K180" s="40"/>
      <c r="L180" s="40"/>
      <c r="M180" s="40"/>
      <c r="N180" s="40"/>
      <c r="O180" s="40"/>
    </row>
    <row r="181" spans="3:15" s="39" customFormat="1" ht="11.25">
      <c r="C181" s="47"/>
      <c r="D181" s="47"/>
      <c r="E181" s="47"/>
      <c r="F181" s="47"/>
      <c r="G181" s="47"/>
      <c r="H181" s="47"/>
      <c r="I181" s="47"/>
      <c r="J181" s="40"/>
      <c r="K181" s="40"/>
      <c r="L181" s="40"/>
      <c r="M181" s="40"/>
      <c r="N181" s="40"/>
      <c r="O181" s="40"/>
    </row>
    <row r="182" spans="3:15" s="39" customFormat="1" ht="11.25">
      <c r="C182" s="47"/>
      <c r="D182" s="47"/>
      <c r="E182" s="47"/>
      <c r="F182" s="47"/>
      <c r="G182" s="47"/>
      <c r="H182" s="47"/>
      <c r="I182" s="47"/>
      <c r="J182" s="40"/>
      <c r="K182" s="40"/>
      <c r="L182" s="40"/>
      <c r="M182" s="40"/>
      <c r="N182" s="40"/>
      <c r="O182" s="40"/>
    </row>
    <row r="183" spans="3:15" s="39" customFormat="1" ht="11.25">
      <c r="C183" s="47"/>
      <c r="D183" s="47"/>
      <c r="E183" s="47"/>
      <c r="F183" s="47"/>
      <c r="G183" s="47"/>
      <c r="H183" s="47"/>
      <c r="I183" s="47"/>
      <c r="J183" s="40"/>
      <c r="K183" s="40"/>
      <c r="L183" s="40"/>
      <c r="M183" s="40"/>
      <c r="N183" s="40"/>
      <c r="O183" s="40"/>
    </row>
    <row r="184" spans="3:15" s="39" customFormat="1" ht="11.25">
      <c r="C184" s="47"/>
      <c r="D184" s="47"/>
      <c r="E184" s="47"/>
      <c r="F184" s="47"/>
      <c r="G184" s="47"/>
      <c r="H184" s="47"/>
      <c r="I184" s="47"/>
      <c r="J184" s="40"/>
      <c r="K184" s="40"/>
      <c r="L184" s="40"/>
      <c r="M184" s="40"/>
      <c r="N184" s="40"/>
      <c r="O184" s="40"/>
    </row>
    <row r="185" spans="3:15" s="39" customFormat="1" ht="11.25">
      <c r="C185" s="47"/>
      <c r="D185" s="47"/>
      <c r="E185" s="47"/>
      <c r="F185" s="47"/>
      <c r="G185" s="47"/>
      <c r="H185" s="47"/>
      <c r="I185" s="47"/>
      <c r="J185" s="40"/>
      <c r="K185" s="40"/>
      <c r="L185" s="40"/>
      <c r="M185" s="40"/>
      <c r="N185" s="40"/>
      <c r="O185" s="40"/>
    </row>
    <row r="186" spans="3:15" s="39" customFormat="1" ht="11.25">
      <c r="C186" s="47"/>
      <c r="D186" s="47"/>
      <c r="E186" s="47"/>
      <c r="F186" s="47"/>
      <c r="G186" s="47"/>
      <c r="H186" s="47"/>
      <c r="I186" s="47"/>
      <c r="J186" s="40"/>
      <c r="K186" s="40"/>
      <c r="L186" s="40"/>
      <c r="M186" s="40"/>
      <c r="N186" s="40"/>
      <c r="O186" s="40"/>
    </row>
    <row r="187" spans="3:15" s="39" customFormat="1" ht="11.25">
      <c r="C187" s="47"/>
      <c r="D187" s="47"/>
      <c r="E187" s="47"/>
      <c r="F187" s="47"/>
      <c r="G187" s="47"/>
      <c r="H187" s="47"/>
      <c r="I187" s="47"/>
      <c r="J187" s="40"/>
      <c r="K187" s="40"/>
      <c r="L187" s="40"/>
      <c r="M187" s="40"/>
      <c r="N187" s="40"/>
      <c r="O187" s="40"/>
    </row>
    <row r="188" spans="3:15" s="39" customFormat="1" ht="11.25">
      <c r="C188" s="47"/>
      <c r="D188" s="47"/>
      <c r="E188" s="47"/>
      <c r="F188" s="47"/>
      <c r="G188" s="47"/>
      <c r="H188" s="47"/>
      <c r="I188" s="47"/>
      <c r="J188" s="40"/>
      <c r="K188" s="40"/>
      <c r="L188" s="40"/>
      <c r="M188" s="40"/>
      <c r="N188" s="40"/>
      <c r="O188" s="40"/>
    </row>
    <row r="189" spans="3:15" s="39" customFormat="1" ht="11.25">
      <c r="C189" s="47"/>
      <c r="D189" s="47"/>
      <c r="E189" s="47"/>
      <c r="F189" s="47"/>
      <c r="G189" s="47"/>
      <c r="H189" s="47"/>
      <c r="I189" s="47"/>
      <c r="J189" s="40"/>
      <c r="K189" s="40"/>
      <c r="L189" s="40"/>
      <c r="M189" s="40"/>
      <c r="N189" s="40"/>
      <c r="O189" s="40"/>
    </row>
    <row r="190" spans="3:15" s="39" customFormat="1" ht="11.25">
      <c r="C190" s="47"/>
      <c r="D190" s="47"/>
      <c r="E190" s="47"/>
      <c r="F190" s="47"/>
      <c r="G190" s="47"/>
      <c r="H190" s="47"/>
      <c r="I190" s="47"/>
      <c r="J190" s="40"/>
      <c r="K190" s="40"/>
      <c r="L190" s="40"/>
      <c r="M190" s="40"/>
      <c r="N190" s="40"/>
      <c r="O190" s="40"/>
    </row>
    <row r="191" spans="3:15" s="39" customFormat="1" ht="11.25">
      <c r="C191" s="47"/>
      <c r="D191" s="47"/>
      <c r="E191" s="47"/>
      <c r="F191" s="47"/>
      <c r="G191" s="47"/>
      <c r="H191" s="47"/>
      <c r="I191" s="47"/>
      <c r="J191" s="40"/>
      <c r="K191" s="40"/>
      <c r="L191" s="40"/>
      <c r="M191" s="40"/>
      <c r="N191" s="40"/>
      <c r="O191" s="40"/>
    </row>
    <row r="192" spans="3:15" s="39" customFormat="1" ht="11.25">
      <c r="C192" s="47"/>
      <c r="D192" s="47"/>
      <c r="E192" s="47"/>
      <c r="F192" s="47"/>
      <c r="G192" s="47"/>
      <c r="H192" s="47"/>
      <c r="I192" s="47"/>
      <c r="J192" s="40"/>
      <c r="K192" s="40"/>
      <c r="L192" s="40"/>
      <c r="M192" s="40"/>
      <c r="N192" s="40"/>
      <c r="O192" s="40"/>
    </row>
    <row r="193" spans="3:15" s="39" customFormat="1" ht="11.25">
      <c r="C193" s="47"/>
      <c r="D193" s="47"/>
      <c r="E193" s="47"/>
      <c r="F193" s="47"/>
      <c r="G193" s="47"/>
      <c r="H193" s="47"/>
      <c r="I193" s="47"/>
      <c r="J193" s="40"/>
      <c r="K193" s="40"/>
      <c r="L193" s="40"/>
      <c r="M193" s="40"/>
      <c r="N193" s="40"/>
      <c r="O193" s="40"/>
    </row>
    <row r="194" spans="3:15" s="39" customFormat="1" ht="11.25">
      <c r="C194" s="47"/>
      <c r="D194" s="47"/>
      <c r="E194" s="47"/>
      <c r="F194" s="47"/>
      <c r="G194" s="47"/>
      <c r="H194" s="47"/>
      <c r="I194" s="47"/>
      <c r="J194" s="40"/>
      <c r="K194" s="40"/>
      <c r="L194" s="40"/>
      <c r="M194" s="40"/>
      <c r="N194" s="40"/>
      <c r="O194" s="40"/>
    </row>
    <row r="195" spans="3:15" s="39" customFormat="1" ht="11.25">
      <c r="C195" s="47"/>
      <c r="D195" s="47"/>
      <c r="E195" s="47"/>
      <c r="F195" s="47"/>
      <c r="G195" s="47"/>
      <c r="H195" s="47"/>
      <c r="I195" s="47"/>
      <c r="J195" s="40"/>
      <c r="K195" s="40"/>
      <c r="L195" s="40"/>
      <c r="M195" s="40"/>
      <c r="N195" s="40"/>
      <c r="O195" s="40"/>
    </row>
    <row r="196" spans="3:15" s="39" customFormat="1" ht="11.25">
      <c r="C196" s="47"/>
      <c r="D196" s="47"/>
      <c r="E196" s="47"/>
      <c r="F196" s="47"/>
      <c r="G196" s="47"/>
      <c r="H196" s="47"/>
      <c r="I196" s="47"/>
      <c r="J196" s="40"/>
      <c r="K196" s="40"/>
      <c r="L196" s="40"/>
      <c r="M196" s="40"/>
      <c r="N196" s="40"/>
      <c r="O196" s="40"/>
    </row>
    <row r="197" spans="3:15" s="39" customFormat="1" ht="11.25">
      <c r="C197" s="47"/>
      <c r="D197" s="47"/>
      <c r="E197" s="47"/>
      <c r="F197" s="47"/>
      <c r="G197" s="47"/>
      <c r="H197" s="47"/>
      <c r="I197" s="47"/>
      <c r="J197" s="40"/>
      <c r="K197" s="40"/>
      <c r="L197" s="40"/>
      <c r="M197" s="40"/>
      <c r="N197" s="40"/>
      <c r="O197" s="40"/>
    </row>
    <row r="198" spans="3:15" s="39" customFormat="1" ht="11.25">
      <c r="C198" s="47"/>
      <c r="D198" s="47"/>
      <c r="E198" s="47"/>
      <c r="F198" s="47"/>
      <c r="G198" s="47"/>
      <c r="H198" s="47"/>
      <c r="I198" s="47"/>
      <c r="J198" s="40"/>
      <c r="K198" s="40"/>
      <c r="L198" s="40"/>
      <c r="M198" s="40"/>
      <c r="N198" s="40"/>
      <c r="O198" s="40"/>
    </row>
    <row r="199" spans="3:15" s="39" customFormat="1" ht="11.25">
      <c r="C199" s="47"/>
      <c r="D199" s="47"/>
      <c r="E199" s="47"/>
      <c r="F199" s="47"/>
      <c r="G199" s="47"/>
      <c r="H199" s="47"/>
      <c r="I199" s="47"/>
      <c r="J199" s="40"/>
      <c r="K199" s="40"/>
      <c r="L199" s="40"/>
      <c r="M199" s="40"/>
      <c r="N199" s="40"/>
      <c r="O199" s="40"/>
    </row>
    <row r="200" spans="3:15" s="39" customFormat="1" ht="11.25">
      <c r="C200" s="47"/>
      <c r="D200" s="47"/>
      <c r="E200" s="47"/>
      <c r="F200" s="47"/>
      <c r="G200" s="47"/>
      <c r="H200" s="47"/>
      <c r="I200" s="47"/>
      <c r="J200" s="40"/>
      <c r="K200" s="40"/>
      <c r="L200" s="40"/>
      <c r="M200" s="40"/>
      <c r="N200" s="40"/>
      <c r="O200" s="40"/>
    </row>
    <row r="201" spans="3:15" s="39" customFormat="1" ht="11.25">
      <c r="C201" s="47"/>
      <c r="D201" s="47"/>
      <c r="E201" s="47"/>
      <c r="F201" s="47"/>
      <c r="G201" s="47"/>
      <c r="H201" s="47"/>
      <c r="I201" s="47"/>
      <c r="J201" s="40"/>
      <c r="K201" s="40"/>
      <c r="L201" s="40"/>
      <c r="M201" s="40"/>
      <c r="N201" s="40"/>
      <c r="O201" s="40"/>
    </row>
    <row r="202" spans="3:15" s="39" customFormat="1" ht="11.25">
      <c r="C202" s="47"/>
      <c r="D202" s="47"/>
      <c r="E202" s="47"/>
      <c r="F202" s="47"/>
      <c r="G202" s="47"/>
      <c r="H202" s="47"/>
      <c r="I202" s="47"/>
      <c r="J202" s="40"/>
      <c r="K202" s="40"/>
      <c r="L202" s="40"/>
      <c r="M202" s="40"/>
      <c r="N202" s="40"/>
      <c r="O202" s="40"/>
    </row>
    <row r="203" spans="3:15" s="39" customFormat="1" ht="11.25">
      <c r="C203" s="47"/>
      <c r="D203" s="47"/>
      <c r="E203" s="47"/>
      <c r="F203" s="47"/>
      <c r="G203" s="47"/>
      <c r="H203" s="47"/>
      <c r="I203" s="47"/>
      <c r="J203" s="40"/>
      <c r="K203" s="40"/>
      <c r="L203" s="40"/>
      <c r="M203" s="40"/>
      <c r="N203" s="40"/>
      <c r="O203" s="40"/>
    </row>
    <row r="204" spans="3:15" s="39" customFormat="1" ht="11.25">
      <c r="C204" s="47"/>
      <c r="D204" s="47"/>
      <c r="E204" s="47"/>
      <c r="F204" s="47"/>
      <c r="G204" s="47"/>
      <c r="H204" s="47"/>
      <c r="I204" s="47"/>
      <c r="J204" s="40"/>
      <c r="K204" s="40"/>
      <c r="L204" s="40"/>
      <c r="M204" s="40"/>
      <c r="N204" s="40"/>
      <c r="O204" s="40"/>
    </row>
    <row r="205" spans="3:15" s="39" customFormat="1" ht="11.25">
      <c r="C205" s="47"/>
      <c r="D205" s="47"/>
      <c r="E205" s="47"/>
      <c r="F205" s="47"/>
      <c r="G205" s="47"/>
      <c r="H205" s="47"/>
      <c r="I205" s="47"/>
      <c r="J205" s="40"/>
      <c r="K205" s="40"/>
      <c r="L205" s="40"/>
      <c r="M205" s="40"/>
      <c r="N205" s="40"/>
      <c r="O205" s="40"/>
    </row>
    <row r="206" spans="3:15" s="39" customFormat="1" ht="11.25">
      <c r="C206" s="47"/>
      <c r="D206" s="47"/>
      <c r="E206" s="47"/>
      <c r="F206" s="47"/>
      <c r="G206" s="47"/>
      <c r="H206" s="47"/>
      <c r="I206" s="47"/>
      <c r="J206" s="40"/>
      <c r="K206" s="40"/>
      <c r="L206" s="40"/>
      <c r="M206" s="40"/>
      <c r="N206" s="40"/>
      <c r="O206" s="40"/>
    </row>
    <row r="207" spans="3:15" s="39" customFormat="1" ht="11.25">
      <c r="C207" s="47"/>
      <c r="D207" s="47"/>
      <c r="E207" s="47"/>
      <c r="F207" s="47"/>
      <c r="G207" s="47"/>
      <c r="H207" s="47"/>
      <c r="I207" s="47"/>
      <c r="J207" s="40"/>
      <c r="K207" s="40"/>
      <c r="L207" s="40"/>
      <c r="M207" s="40"/>
      <c r="N207" s="40"/>
      <c r="O207" s="40"/>
    </row>
    <row r="208" spans="3:15" s="39" customFormat="1" ht="11.25">
      <c r="C208" s="47"/>
      <c r="D208" s="47"/>
      <c r="E208" s="47"/>
      <c r="F208" s="47"/>
      <c r="G208" s="47"/>
      <c r="H208" s="47"/>
      <c r="I208" s="47"/>
      <c r="J208" s="40"/>
      <c r="K208" s="40"/>
      <c r="L208" s="40"/>
      <c r="M208" s="40"/>
      <c r="N208" s="40"/>
      <c r="O208" s="40"/>
    </row>
    <row r="209" spans="3:15" s="39" customFormat="1" ht="11.25">
      <c r="C209" s="47"/>
      <c r="D209" s="47"/>
      <c r="E209" s="47"/>
      <c r="F209" s="47"/>
      <c r="G209" s="47"/>
      <c r="H209" s="47"/>
      <c r="I209" s="47"/>
      <c r="J209" s="40"/>
      <c r="K209" s="40"/>
      <c r="L209" s="40"/>
      <c r="M209" s="40"/>
      <c r="N209" s="40"/>
      <c r="O209" s="40"/>
    </row>
    <row r="210" spans="3:15" s="39" customFormat="1" ht="11.25">
      <c r="C210" s="47"/>
      <c r="D210" s="47"/>
      <c r="E210" s="47"/>
      <c r="F210" s="47"/>
      <c r="G210" s="47"/>
      <c r="H210" s="47"/>
      <c r="I210" s="47"/>
      <c r="J210" s="40"/>
      <c r="K210" s="40"/>
      <c r="L210" s="40"/>
      <c r="M210" s="40"/>
      <c r="N210" s="40"/>
      <c r="O210" s="40"/>
    </row>
    <row r="211" spans="3:15" s="39" customFormat="1" ht="11.25">
      <c r="C211" s="47"/>
      <c r="D211" s="47"/>
      <c r="E211" s="47"/>
      <c r="F211" s="47"/>
      <c r="G211" s="47"/>
      <c r="H211" s="47"/>
      <c r="I211" s="47"/>
      <c r="J211" s="40"/>
      <c r="K211" s="40"/>
      <c r="L211" s="40"/>
      <c r="M211" s="40"/>
      <c r="N211" s="40"/>
      <c r="O211" s="40"/>
    </row>
    <row r="212" spans="3:15" s="39" customFormat="1" ht="11.25">
      <c r="C212" s="47"/>
      <c r="D212" s="47"/>
      <c r="E212" s="47"/>
      <c r="F212" s="47"/>
      <c r="G212" s="47"/>
      <c r="H212" s="47"/>
      <c r="I212" s="47"/>
      <c r="J212" s="40"/>
      <c r="K212" s="40"/>
      <c r="L212" s="40"/>
      <c r="M212" s="40"/>
      <c r="N212" s="40"/>
      <c r="O212" s="40"/>
    </row>
    <row r="213" spans="3:15" s="39" customFormat="1" ht="11.25">
      <c r="C213" s="47"/>
      <c r="D213" s="47"/>
      <c r="E213" s="47"/>
      <c r="F213" s="47"/>
      <c r="G213" s="47"/>
      <c r="H213" s="47"/>
      <c r="I213" s="47"/>
      <c r="J213" s="40"/>
      <c r="K213" s="40"/>
      <c r="L213" s="40"/>
      <c r="M213" s="40"/>
      <c r="N213" s="40"/>
      <c r="O213" s="40"/>
    </row>
    <row r="214" spans="3:15" s="39" customFormat="1" ht="11.25">
      <c r="C214" s="47"/>
      <c r="D214" s="47"/>
      <c r="E214" s="47"/>
      <c r="F214" s="47"/>
      <c r="G214" s="47"/>
      <c r="H214" s="47"/>
      <c r="I214" s="47"/>
      <c r="J214" s="40"/>
      <c r="K214" s="40"/>
      <c r="L214" s="40"/>
      <c r="M214" s="40"/>
      <c r="N214" s="40"/>
      <c r="O214" s="40"/>
    </row>
    <row r="215" spans="3:15" s="39" customFormat="1" ht="11.25">
      <c r="C215" s="47"/>
      <c r="D215" s="47"/>
      <c r="E215" s="47"/>
      <c r="F215" s="47"/>
      <c r="G215" s="47"/>
      <c r="H215" s="47"/>
      <c r="I215" s="47"/>
      <c r="J215" s="40"/>
      <c r="K215" s="40"/>
      <c r="L215" s="40"/>
      <c r="M215" s="40"/>
      <c r="N215" s="40"/>
      <c r="O215" s="40"/>
    </row>
    <row r="216" spans="3:15" s="39" customFormat="1" ht="11.25">
      <c r="C216" s="47"/>
      <c r="D216" s="47"/>
      <c r="E216" s="47"/>
      <c r="F216" s="47"/>
      <c r="G216" s="47"/>
      <c r="H216" s="47"/>
      <c r="I216" s="47"/>
      <c r="J216" s="40"/>
      <c r="K216" s="40"/>
      <c r="L216" s="40"/>
      <c r="M216" s="40"/>
      <c r="N216" s="40"/>
      <c r="O216" s="40"/>
    </row>
    <row r="217" spans="3:15" s="39" customFormat="1" ht="11.25">
      <c r="C217" s="47"/>
      <c r="D217" s="47"/>
      <c r="E217" s="47"/>
      <c r="F217" s="47"/>
      <c r="G217" s="47"/>
      <c r="H217" s="47"/>
      <c r="I217" s="47"/>
      <c r="J217" s="40"/>
      <c r="K217" s="40"/>
      <c r="L217" s="40"/>
      <c r="M217" s="40"/>
      <c r="N217" s="40"/>
      <c r="O217" s="40"/>
    </row>
    <row r="218" spans="3:15" s="39" customFormat="1" ht="11.25">
      <c r="C218" s="47"/>
      <c r="D218" s="47"/>
      <c r="E218" s="47"/>
      <c r="F218" s="47"/>
      <c r="G218" s="47"/>
      <c r="H218" s="47"/>
      <c r="I218" s="47"/>
      <c r="J218" s="40"/>
      <c r="K218" s="40"/>
      <c r="L218" s="40"/>
      <c r="M218" s="40"/>
      <c r="N218" s="40"/>
      <c r="O218" s="40"/>
    </row>
  </sheetData>
  <autoFilter ref="A1:O26"/>
  <printOptions/>
  <pageMargins left="0.75" right="0.75" top="1" bottom="1" header="0.4921259845" footer="0.4921259845"/>
  <pageSetup orientation="portrait" paperSize="9"/>
  <ignoredErrors>
    <ignoredError sqref="A2:A26 A27" numberStoredAsText="1"/>
  </ignoredError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euil16"/>
  <dimension ref="A1:G4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55.57421875" style="5" bestFit="1" customWidth="1"/>
    <col min="4" max="4" width="38.71093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92" t="s">
        <v>296</v>
      </c>
      <c r="B1" s="92" t="s">
        <v>329</v>
      </c>
      <c r="C1" s="92" t="s">
        <v>4645</v>
      </c>
      <c r="D1" s="92" t="s">
        <v>330</v>
      </c>
      <c r="E1" s="93" t="s">
        <v>116</v>
      </c>
      <c r="F1" s="15" t="s">
        <v>293</v>
      </c>
      <c r="G1" s="15" t="s">
        <v>294</v>
      </c>
    </row>
    <row r="2" spans="1:7" ht="12" thickTop="1">
      <c r="A2" s="88">
        <v>1</v>
      </c>
      <c r="B2" s="88" t="s">
        <v>117</v>
      </c>
      <c r="C2" s="88" t="s">
        <v>118</v>
      </c>
      <c r="D2" s="88" t="s">
        <v>328</v>
      </c>
      <c r="E2" s="89">
        <v>3590</v>
      </c>
      <c r="F2" s="8">
        <f>E2</f>
        <v>3590</v>
      </c>
      <c r="G2" s="9">
        <f>F2/F$48</f>
        <v>0.17870476380108516</v>
      </c>
    </row>
    <row r="3" spans="1:7" ht="11.25">
      <c r="A3" s="90">
        <f>A2+1</f>
        <v>2</v>
      </c>
      <c r="B3" s="90" t="s">
        <v>119</v>
      </c>
      <c r="C3" s="90" t="s">
        <v>120</v>
      </c>
      <c r="D3" s="90" t="s">
        <v>2417</v>
      </c>
      <c r="E3" s="91">
        <v>3286</v>
      </c>
      <c r="F3" s="10">
        <f>E3+F2</f>
        <v>6876</v>
      </c>
      <c r="G3" s="11">
        <f aca="true" t="shared" si="0" ref="G3:G48">F3/F$48</f>
        <v>0.3422768679376773</v>
      </c>
    </row>
    <row r="4" spans="1:7" ht="11.25">
      <c r="A4" s="90">
        <f aca="true" t="shared" si="1" ref="A4:A48">A3+1</f>
        <v>3</v>
      </c>
      <c r="B4" s="90" t="s">
        <v>2418</v>
      </c>
      <c r="C4" s="90" t="s">
        <v>2419</v>
      </c>
      <c r="D4" s="90" t="s">
        <v>2420</v>
      </c>
      <c r="E4" s="91">
        <v>2331</v>
      </c>
      <c r="F4" s="10">
        <f aca="true" t="shared" si="2" ref="F4:F48">E4+F3</f>
        <v>9207</v>
      </c>
      <c r="G4" s="11">
        <f t="shared" si="0"/>
        <v>0.45831051819403656</v>
      </c>
    </row>
    <row r="5" spans="1:7" ht="11.25">
      <c r="A5" s="90">
        <f t="shared" si="1"/>
        <v>4</v>
      </c>
      <c r="B5" s="90" t="s">
        <v>2421</v>
      </c>
      <c r="C5" s="90" t="s">
        <v>2422</v>
      </c>
      <c r="D5" s="90" t="s">
        <v>2423</v>
      </c>
      <c r="E5" s="91">
        <v>1560</v>
      </c>
      <c r="F5" s="10">
        <f t="shared" si="2"/>
        <v>10767</v>
      </c>
      <c r="G5" s="11">
        <f t="shared" si="0"/>
        <v>0.5359649559460401</v>
      </c>
    </row>
    <row r="6" spans="1:7" ht="11.25">
      <c r="A6" s="90">
        <f t="shared" si="1"/>
        <v>5</v>
      </c>
      <c r="B6" s="90" t="s">
        <v>2424</v>
      </c>
      <c r="C6" s="90" t="s">
        <v>2425</v>
      </c>
      <c r="D6" s="90" t="s">
        <v>2426</v>
      </c>
      <c r="E6" s="91">
        <v>1396</v>
      </c>
      <c r="F6" s="10">
        <f t="shared" si="2"/>
        <v>12163</v>
      </c>
      <c r="G6" s="11">
        <f t="shared" si="0"/>
        <v>0.6054557220369357</v>
      </c>
    </row>
    <row r="7" spans="1:7" ht="11.25">
      <c r="A7" s="90">
        <f t="shared" si="1"/>
        <v>6</v>
      </c>
      <c r="B7" s="90" t="s">
        <v>2427</v>
      </c>
      <c r="C7" s="90" t="s">
        <v>2428</v>
      </c>
      <c r="D7" s="90" t="s">
        <v>2429</v>
      </c>
      <c r="E7" s="91">
        <v>1347</v>
      </c>
      <c r="F7" s="10">
        <f t="shared" si="2"/>
        <v>13510</v>
      </c>
      <c r="G7" s="11">
        <f t="shared" si="0"/>
        <v>0.6725073423266464</v>
      </c>
    </row>
    <row r="8" spans="1:7" ht="11.25">
      <c r="A8" s="90">
        <f t="shared" si="1"/>
        <v>7</v>
      </c>
      <c r="B8" s="90" t="s">
        <v>2430</v>
      </c>
      <c r="C8" s="90" t="s">
        <v>2431</v>
      </c>
      <c r="D8" s="90" t="s">
        <v>2432</v>
      </c>
      <c r="E8" s="91">
        <v>1021</v>
      </c>
      <c r="F8" s="10">
        <f t="shared" si="2"/>
        <v>14531</v>
      </c>
      <c r="G8" s="11">
        <f t="shared" si="0"/>
        <v>0.723331176265618</v>
      </c>
    </row>
    <row r="9" spans="1:7" ht="11.25">
      <c r="A9" s="90">
        <f t="shared" si="1"/>
        <v>8</v>
      </c>
      <c r="B9" s="90" t="s">
        <v>2433</v>
      </c>
      <c r="C9" s="90" t="s">
        <v>2434</v>
      </c>
      <c r="D9" s="90" t="s">
        <v>2435</v>
      </c>
      <c r="E9" s="91">
        <v>727</v>
      </c>
      <c r="F9" s="10">
        <f t="shared" si="2"/>
        <v>15258</v>
      </c>
      <c r="G9" s="11">
        <f t="shared" si="0"/>
        <v>0.7595201353974812</v>
      </c>
    </row>
    <row r="10" spans="1:7" ht="11.25">
      <c r="A10" s="90">
        <f t="shared" si="1"/>
        <v>9</v>
      </c>
      <c r="B10" s="90" t="s">
        <v>2436</v>
      </c>
      <c r="C10" s="90" t="s">
        <v>2437</v>
      </c>
      <c r="D10" s="90" t="s">
        <v>2438</v>
      </c>
      <c r="E10" s="91">
        <v>691</v>
      </c>
      <c r="F10" s="10">
        <f t="shared" si="2"/>
        <v>15949</v>
      </c>
      <c r="G10" s="11">
        <f t="shared" si="0"/>
        <v>0.7939170690427597</v>
      </c>
    </row>
    <row r="11" spans="1:7" ht="11.25">
      <c r="A11" s="90">
        <f t="shared" si="1"/>
        <v>10</v>
      </c>
      <c r="B11" s="90" t="s">
        <v>2439</v>
      </c>
      <c r="C11" s="90" t="s">
        <v>2440</v>
      </c>
      <c r="D11" s="90" t="s">
        <v>2441</v>
      </c>
      <c r="E11" s="91">
        <v>490</v>
      </c>
      <c r="F11" s="10">
        <f t="shared" si="2"/>
        <v>16439</v>
      </c>
      <c r="G11" s="11">
        <f t="shared" si="0"/>
        <v>0.818308527054607</v>
      </c>
    </row>
    <row r="12" spans="1:7" ht="11.25">
      <c r="A12" s="90">
        <f t="shared" si="1"/>
        <v>11</v>
      </c>
      <c r="B12" s="90" t="s">
        <v>2442</v>
      </c>
      <c r="C12" s="90" t="s">
        <v>2443</v>
      </c>
      <c r="D12" s="90" t="s">
        <v>2444</v>
      </c>
      <c r="E12" s="91">
        <v>482</v>
      </c>
      <c r="F12" s="10">
        <f t="shared" si="2"/>
        <v>16921</v>
      </c>
      <c r="G12" s="11">
        <f t="shared" si="0"/>
        <v>0.8423017571805466</v>
      </c>
    </row>
    <row r="13" spans="1:7" ht="11.25">
      <c r="A13" s="90">
        <f t="shared" si="1"/>
        <v>12</v>
      </c>
      <c r="B13" s="90" t="s">
        <v>2445</v>
      </c>
      <c r="C13" s="90" t="s">
        <v>2446</v>
      </c>
      <c r="D13" s="90" t="s">
        <v>2447</v>
      </c>
      <c r="E13" s="91">
        <v>392</v>
      </c>
      <c r="F13" s="10">
        <f t="shared" si="2"/>
        <v>17313</v>
      </c>
      <c r="G13" s="11">
        <f t="shared" si="0"/>
        <v>0.8618149235900244</v>
      </c>
    </row>
    <row r="14" spans="1:7" ht="11.25">
      <c r="A14" s="90">
        <f t="shared" si="1"/>
        <v>13</v>
      </c>
      <c r="B14" s="90" t="s">
        <v>2448</v>
      </c>
      <c r="C14" s="90" t="s">
        <v>2449</v>
      </c>
      <c r="D14" s="90" t="s">
        <v>2450</v>
      </c>
      <c r="E14" s="91">
        <v>278</v>
      </c>
      <c r="F14" s="10">
        <f t="shared" si="2"/>
        <v>17591</v>
      </c>
      <c r="G14" s="11">
        <f t="shared" si="0"/>
        <v>0.8756533426253174</v>
      </c>
    </row>
    <row r="15" spans="1:7" ht="11.25">
      <c r="A15" s="90">
        <f t="shared" si="1"/>
        <v>14</v>
      </c>
      <c r="B15" s="90" t="s">
        <v>2451</v>
      </c>
      <c r="C15" s="90" t="s">
        <v>2452</v>
      </c>
      <c r="D15" s="90" t="s">
        <v>2453</v>
      </c>
      <c r="E15" s="91">
        <v>274</v>
      </c>
      <c r="F15" s="10">
        <f t="shared" si="2"/>
        <v>17865</v>
      </c>
      <c r="G15" s="11">
        <f t="shared" si="0"/>
        <v>0.8892926477176565</v>
      </c>
    </row>
    <row r="16" spans="1:7" ht="11.25">
      <c r="A16" s="90">
        <f t="shared" si="1"/>
        <v>15</v>
      </c>
      <c r="B16" s="90" t="s">
        <v>2454</v>
      </c>
      <c r="C16" s="90" t="s">
        <v>2455</v>
      </c>
      <c r="D16" s="90" t="s">
        <v>2456</v>
      </c>
      <c r="E16" s="91">
        <v>263</v>
      </c>
      <c r="F16" s="10">
        <f t="shared" si="2"/>
        <v>18128</v>
      </c>
      <c r="G16" s="11">
        <f t="shared" si="0"/>
        <v>0.9023843894668724</v>
      </c>
    </row>
    <row r="17" spans="1:7" ht="11.25">
      <c r="A17" s="90">
        <f t="shared" si="1"/>
        <v>16</v>
      </c>
      <c r="B17" s="90" t="s">
        <v>2457</v>
      </c>
      <c r="C17" s="90" t="s">
        <v>2458</v>
      </c>
      <c r="D17" s="90" t="s">
        <v>328</v>
      </c>
      <c r="E17" s="91">
        <v>248</v>
      </c>
      <c r="F17" s="10">
        <f t="shared" si="2"/>
        <v>18376</v>
      </c>
      <c r="G17" s="11">
        <f t="shared" si="0"/>
        <v>0.9147294539300115</v>
      </c>
    </row>
    <row r="18" spans="1:7" ht="11.25">
      <c r="A18" s="90">
        <f t="shared" si="1"/>
        <v>17</v>
      </c>
      <c r="B18" s="90" t="s">
        <v>2459</v>
      </c>
      <c r="C18" s="90" t="s">
        <v>2460</v>
      </c>
      <c r="D18" s="90" t="s">
        <v>328</v>
      </c>
      <c r="E18" s="91">
        <v>237</v>
      </c>
      <c r="F18" s="10">
        <f t="shared" si="2"/>
        <v>18613</v>
      </c>
      <c r="G18" s="11">
        <f t="shared" si="0"/>
        <v>0.9265269550500274</v>
      </c>
    </row>
    <row r="19" spans="1:7" ht="11.25">
      <c r="A19" s="90">
        <f t="shared" si="1"/>
        <v>18</v>
      </c>
      <c r="B19" s="90" t="s">
        <v>2461</v>
      </c>
      <c r="C19" s="90" t="s">
        <v>2462</v>
      </c>
      <c r="D19" s="90" t="s">
        <v>2463</v>
      </c>
      <c r="E19" s="91">
        <v>196</v>
      </c>
      <c r="F19" s="10">
        <f t="shared" si="2"/>
        <v>18809</v>
      </c>
      <c r="G19" s="11">
        <f t="shared" si="0"/>
        <v>0.9362835382547663</v>
      </c>
    </row>
    <row r="20" spans="1:7" ht="11.25">
      <c r="A20" s="90">
        <f t="shared" si="1"/>
        <v>19</v>
      </c>
      <c r="B20" s="90" t="s">
        <v>2464</v>
      </c>
      <c r="C20" s="90" t="s">
        <v>2465</v>
      </c>
      <c r="D20" s="90" t="s">
        <v>2466</v>
      </c>
      <c r="E20" s="91">
        <v>166</v>
      </c>
      <c r="F20" s="10">
        <f t="shared" si="2"/>
        <v>18975</v>
      </c>
      <c r="G20" s="11">
        <f t="shared" si="0"/>
        <v>0.9445467668873513</v>
      </c>
    </row>
    <row r="21" spans="1:7" ht="11.25">
      <c r="A21" s="90">
        <f t="shared" si="1"/>
        <v>20</v>
      </c>
      <c r="B21" s="90" t="s">
        <v>2467</v>
      </c>
      <c r="C21" s="90" t="s">
        <v>2468</v>
      </c>
      <c r="D21" s="90" t="s">
        <v>2469</v>
      </c>
      <c r="E21" s="91">
        <v>122</v>
      </c>
      <c r="F21" s="10">
        <f t="shared" si="2"/>
        <v>19097</v>
      </c>
      <c r="G21" s="11">
        <f t="shared" si="0"/>
        <v>0.9506197421474438</v>
      </c>
    </row>
    <row r="22" spans="1:7" ht="11.25">
      <c r="A22" s="90">
        <f t="shared" si="1"/>
        <v>21</v>
      </c>
      <c r="B22" s="90" t="s">
        <v>2470</v>
      </c>
      <c r="C22" s="90" t="s">
        <v>2471</v>
      </c>
      <c r="D22" s="90" t="s">
        <v>2472</v>
      </c>
      <c r="E22" s="91">
        <v>120</v>
      </c>
      <c r="F22" s="10">
        <f t="shared" si="2"/>
        <v>19217</v>
      </c>
      <c r="G22" s="11">
        <f t="shared" si="0"/>
        <v>0.9565931604360596</v>
      </c>
    </row>
    <row r="23" spans="1:7" ht="11.25">
      <c r="A23" s="90">
        <f t="shared" si="1"/>
        <v>22</v>
      </c>
      <c r="B23" s="90" t="s">
        <v>2473</v>
      </c>
      <c r="C23" s="90" t="s">
        <v>2474</v>
      </c>
      <c r="D23" s="90" t="s">
        <v>2475</v>
      </c>
      <c r="E23" s="91">
        <v>97</v>
      </c>
      <c r="F23" s="10">
        <f t="shared" si="2"/>
        <v>19314</v>
      </c>
      <c r="G23" s="11">
        <f t="shared" si="0"/>
        <v>0.9614216735526905</v>
      </c>
    </row>
    <row r="24" spans="1:7" ht="11.25">
      <c r="A24" s="90">
        <f t="shared" si="1"/>
        <v>23</v>
      </c>
      <c r="B24" s="90" t="s">
        <v>2476</v>
      </c>
      <c r="C24" s="90" t="s">
        <v>2477</v>
      </c>
      <c r="D24" s="90" t="s">
        <v>2478</v>
      </c>
      <c r="E24" s="91">
        <v>95</v>
      </c>
      <c r="F24" s="10">
        <f t="shared" si="2"/>
        <v>19409</v>
      </c>
      <c r="G24" s="11">
        <f t="shared" si="0"/>
        <v>0.9661506296978446</v>
      </c>
    </row>
    <row r="25" spans="1:7" ht="11.25">
      <c r="A25" s="90">
        <f t="shared" si="1"/>
        <v>24</v>
      </c>
      <c r="B25" s="90" t="s">
        <v>2479</v>
      </c>
      <c r="C25" s="90" t="s">
        <v>2480</v>
      </c>
      <c r="D25" s="90" t="s">
        <v>2481</v>
      </c>
      <c r="E25" s="91">
        <v>90</v>
      </c>
      <c r="F25" s="10">
        <f t="shared" si="2"/>
        <v>19499</v>
      </c>
      <c r="G25" s="11">
        <f t="shared" si="0"/>
        <v>0.9706306934143063</v>
      </c>
    </row>
    <row r="26" spans="1:7" ht="11.25">
      <c r="A26" s="90">
        <f t="shared" si="1"/>
        <v>25</v>
      </c>
      <c r="B26" s="90" t="s">
        <v>2482</v>
      </c>
      <c r="C26" s="90" t="s">
        <v>2483</v>
      </c>
      <c r="D26" s="90" t="s">
        <v>2484</v>
      </c>
      <c r="E26" s="91">
        <v>77</v>
      </c>
      <c r="F26" s="10">
        <f t="shared" si="2"/>
        <v>19576</v>
      </c>
      <c r="G26" s="11">
        <f t="shared" si="0"/>
        <v>0.9744636368161681</v>
      </c>
    </row>
    <row r="27" spans="1:7" ht="11.25">
      <c r="A27" s="90">
        <f t="shared" si="1"/>
        <v>26</v>
      </c>
      <c r="B27" s="90" t="s">
        <v>2485</v>
      </c>
      <c r="C27" s="90" t="s">
        <v>2486</v>
      </c>
      <c r="D27" s="90" t="s">
        <v>2487</v>
      </c>
      <c r="E27" s="91">
        <v>69</v>
      </c>
      <c r="F27" s="10">
        <f t="shared" si="2"/>
        <v>19645</v>
      </c>
      <c r="G27" s="11">
        <f t="shared" si="0"/>
        <v>0.9778983523321221</v>
      </c>
    </row>
    <row r="28" spans="1:7" ht="11.25">
      <c r="A28" s="90">
        <f t="shared" si="1"/>
        <v>27</v>
      </c>
      <c r="B28" s="90" t="s">
        <v>2488</v>
      </c>
      <c r="C28" s="90" t="s">
        <v>2489</v>
      </c>
      <c r="D28" s="90" t="s">
        <v>2490</v>
      </c>
      <c r="E28" s="91">
        <v>62</v>
      </c>
      <c r="F28" s="10">
        <f t="shared" si="2"/>
        <v>19707</v>
      </c>
      <c r="G28" s="11">
        <f t="shared" si="0"/>
        <v>0.9809846184479069</v>
      </c>
    </row>
    <row r="29" spans="1:7" ht="11.25">
      <c r="A29" s="90">
        <f t="shared" si="1"/>
        <v>28</v>
      </c>
      <c r="B29" s="90" t="s">
        <v>2491</v>
      </c>
      <c r="C29" s="90" t="s">
        <v>2492</v>
      </c>
      <c r="D29" s="90" t="s">
        <v>328</v>
      </c>
      <c r="E29" s="91">
        <v>57</v>
      </c>
      <c r="F29" s="10">
        <f t="shared" si="2"/>
        <v>19764</v>
      </c>
      <c r="G29" s="11">
        <f t="shared" si="0"/>
        <v>0.9838219921349992</v>
      </c>
    </row>
    <row r="30" spans="1:7" ht="11.25">
      <c r="A30" s="90">
        <f t="shared" si="1"/>
        <v>29</v>
      </c>
      <c r="B30" s="90" t="s">
        <v>2493</v>
      </c>
      <c r="C30" s="90" t="s">
        <v>2821</v>
      </c>
      <c r="D30" s="90" t="s">
        <v>2822</v>
      </c>
      <c r="E30" s="91">
        <v>48</v>
      </c>
      <c r="F30" s="10">
        <f t="shared" si="2"/>
        <v>19812</v>
      </c>
      <c r="G30" s="11">
        <f t="shared" si="0"/>
        <v>0.9862113594504455</v>
      </c>
    </row>
    <row r="31" spans="1:7" ht="11.25">
      <c r="A31" s="90">
        <f t="shared" si="1"/>
        <v>30</v>
      </c>
      <c r="B31" s="90" t="s">
        <v>2823</v>
      </c>
      <c r="C31" s="90" t="s">
        <v>2824</v>
      </c>
      <c r="D31" s="90" t="s">
        <v>2825</v>
      </c>
      <c r="E31" s="91">
        <v>41</v>
      </c>
      <c r="F31" s="10">
        <f t="shared" si="2"/>
        <v>19853</v>
      </c>
      <c r="G31" s="11">
        <f t="shared" si="0"/>
        <v>0.9882522773657225</v>
      </c>
    </row>
    <row r="32" spans="1:7" ht="11.25">
      <c r="A32" s="90">
        <f t="shared" si="1"/>
        <v>31</v>
      </c>
      <c r="B32" s="90" t="s">
        <v>2826</v>
      </c>
      <c r="C32" s="90" t="s">
        <v>2827</v>
      </c>
      <c r="D32" s="90" t="s">
        <v>2828</v>
      </c>
      <c r="E32" s="91">
        <v>36</v>
      </c>
      <c r="F32" s="10">
        <f t="shared" si="2"/>
        <v>19889</v>
      </c>
      <c r="G32" s="11">
        <f t="shared" si="0"/>
        <v>0.9900443028523073</v>
      </c>
    </row>
    <row r="33" spans="1:7" ht="11.25">
      <c r="A33" s="90">
        <f t="shared" si="1"/>
        <v>32</v>
      </c>
      <c r="B33" s="90" t="s">
        <v>2829</v>
      </c>
      <c r="C33" s="90" t="s">
        <v>2830</v>
      </c>
      <c r="D33" s="90" t="s">
        <v>2831</v>
      </c>
      <c r="E33" s="91">
        <v>29</v>
      </c>
      <c r="F33" s="10">
        <f t="shared" si="2"/>
        <v>19918</v>
      </c>
      <c r="G33" s="11">
        <f t="shared" si="0"/>
        <v>0.9914878789387227</v>
      </c>
    </row>
    <row r="34" spans="1:7" ht="11.25">
      <c r="A34" s="90">
        <f t="shared" si="1"/>
        <v>33</v>
      </c>
      <c r="B34" s="90" t="s">
        <v>2832</v>
      </c>
      <c r="C34" s="90" t="s">
        <v>2833</v>
      </c>
      <c r="D34" s="90" t="s">
        <v>2834</v>
      </c>
      <c r="E34" s="91">
        <v>23</v>
      </c>
      <c r="F34" s="10">
        <f t="shared" si="2"/>
        <v>19941</v>
      </c>
      <c r="G34" s="11">
        <f t="shared" si="0"/>
        <v>0.9926327841107073</v>
      </c>
    </row>
    <row r="35" spans="1:7" ht="11.25">
      <c r="A35" s="90">
        <f t="shared" si="1"/>
        <v>34</v>
      </c>
      <c r="B35" s="90" t="s">
        <v>2835</v>
      </c>
      <c r="C35" s="90" t="s">
        <v>2836</v>
      </c>
      <c r="D35" s="90" t="s">
        <v>2837</v>
      </c>
      <c r="E35" s="91">
        <v>21</v>
      </c>
      <c r="F35" s="10">
        <f t="shared" si="2"/>
        <v>19962</v>
      </c>
      <c r="G35" s="11">
        <f t="shared" si="0"/>
        <v>0.993678132311215</v>
      </c>
    </row>
    <row r="36" spans="1:7" ht="11.25">
      <c r="A36" s="90">
        <f t="shared" si="1"/>
        <v>35</v>
      </c>
      <c r="B36" s="90" t="s">
        <v>2838</v>
      </c>
      <c r="C36" s="90" t="s">
        <v>2839</v>
      </c>
      <c r="D36" s="90" t="s">
        <v>2840</v>
      </c>
      <c r="E36" s="91">
        <v>20</v>
      </c>
      <c r="F36" s="10">
        <f t="shared" si="2"/>
        <v>19982</v>
      </c>
      <c r="G36" s="11">
        <f t="shared" si="0"/>
        <v>0.9946737020259844</v>
      </c>
    </row>
    <row r="37" spans="1:7" ht="11.25">
      <c r="A37" s="90">
        <f t="shared" si="1"/>
        <v>36</v>
      </c>
      <c r="B37" s="90" t="s">
        <v>2841</v>
      </c>
      <c r="C37" s="90" t="s">
        <v>2842</v>
      </c>
      <c r="D37" s="90" t="s">
        <v>2843</v>
      </c>
      <c r="E37" s="91">
        <v>20</v>
      </c>
      <c r="F37" s="10">
        <f t="shared" si="2"/>
        <v>20002</v>
      </c>
      <c r="G37" s="11">
        <f t="shared" si="0"/>
        <v>0.9956692717407536</v>
      </c>
    </row>
    <row r="38" spans="1:7" ht="11.25">
      <c r="A38" s="90">
        <f t="shared" si="1"/>
        <v>37</v>
      </c>
      <c r="B38" s="90" t="s">
        <v>2844</v>
      </c>
      <c r="C38" s="90" t="s">
        <v>2845</v>
      </c>
      <c r="D38" s="90" t="s">
        <v>2846</v>
      </c>
      <c r="E38" s="91">
        <v>15</v>
      </c>
      <c r="F38" s="10">
        <f t="shared" si="2"/>
        <v>20017</v>
      </c>
      <c r="G38" s="11">
        <f t="shared" si="0"/>
        <v>0.9964159490268306</v>
      </c>
    </row>
    <row r="39" spans="1:7" ht="11.25">
      <c r="A39" s="90">
        <f t="shared" si="1"/>
        <v>38</v>
      </c>
      <c r="B39" s="90" t="s">
        <v>2847</v>
      </c>
      <c r="C39" s="90" t="s">
        <v>2848</v>
      </c>
      <c r="D39" s="90" t="s">
        <v>2849</v>
      </c>
      <c r="E39" s="91">
        <v>15</v>
      </c>
      <c r="F39" s="10">
        <f t="shared" si="2"/>
        <v>20032</v>
      </c>
      <c r="G39" s="11">
        <f t="shared" si="0"/>
        <v>0.9971626263129075</v>
      </c>
    </row>
    <row r="40" spans="1:7" ht="11.25">
      <c r="A40" s="90">
        <f t="shared" si="1"/>
        <v>39</v>
      </c>
      <c r="B40" s="90" t="s">
        <v>2850</v>
      </c>
      <c r="C40" s="90" t="s">
        <v>2851</v>
      </c>
      <c r="D40" s="90" t="s">
        <v>2852</v>
      </c>
      <c r="E40" s="91">
        <v>13</v>
      </c>
      <c r="F40" s="10">
        <f t="shared" si="2"/>
        <v>20045</v>
      </c>
      <c r="G40" s="11">
        <f t="shared" si="0"/>
        <v>0.9978097466275075</v>
      </c>
    </row>
    <row r="41" spans="1:7" ht="11.25">
      <c r="A41" s="90">
        <f t="shared" si="1"/>
        <v>40</v>
      </c>
      <c r="B41" s="90" t="s">
        <v>2853</v>
      </c>
      <c r="C41" s="90" t="s">
        <v>2854</v>
      </c>
      <c r="D41" s="90" t="s">
        <v>328</v>
      </c>
      <c r="E41" s="91">
        <v>8</v>
      </c>
      <c r="F41" s="10">
        <f t="shared" si="2"/>
        <v>20053</v>
      </c>
      <c r="G41" s="11">
        <f t="shared" si="0"/>
        <v>0.9982079745134153</v>
      </c>
    </row>
    <row r="42" spans="1:7" ht="11.25">
      <c r="A42" s="90">
        <f t="shared" si="1"/>
        <v>41</v>
      </c>
      <c r="B42" s="90" t="s">
        <v>2855</v>
      </c>
      <c r="C42" s="90" t="s">
        <v>2856</v>
      </c>
      <c r="D42" s="90" t="s">
        <v>2857</v>
      </c>
      <c r="E42" s="91">
        <v>8</v>
      </c>
      <c r="F42" s="10">
        <f t="shared" si="2"/>
        <v>20061</v>
      </c>
      <c r="G42" s="11">
        <f t="shared" si="0"/>
        <v>0.998606202399323</v>
      </c>
    </row>
    <row r="43" spans="1:7" ht="11.25">
      <c r="A43" s="90">
        <f t="shared" si="1"/>
        <v>42</v>
      </c>
      <c r="B43" s="90" t="s">
        <v>2858</v>
      </c>
      <c r="C43" s="90" t="s">
        <v>2859</v>
      </c>
      <c r="D43" s="90" t="s">
        <v>2860</v>
      </c>
      <c r="E43" s="91">
        <v>7</v>
      </c>
      <c r="F43" s="10">
        <f t="shared" si="2"/>
        <v>20068</v>
      </c>
      <c r="G43" s="11">
        <f t="shared" si="0"/>
        <v>0.9989546517994923</v>
      </c>
    </row>
    <row r="44" spans="1:7" ht="11.25">
      <c r="A44" s="90">
        <f t="shared" si="1"/>
        <v>43</v>
      </c>
      <c r="B44" s="90" t="s">
        <v>2861</v>
      </c>
      <c r="C44" s="90" t="s">
        <v>2862</v>
      </c>
      <c r="D44" s="90" t="s">
        <v>2863</v>
      </c>
      <c r="E44" s="91">
        <v>7</v>
      </c>
      <c r="F44" s="10">
        <f t="shared" si="2"/>
        <v>20075</v>
      </c>
      <c r="G44" s="11">
        <f t="shared" si="0"/>
        <v>0.9993031011996615</v>
      </c>
    </row>
    <row r="45" spans="1:7" ht="11.25">
      <c r="A45" s="90">
        <f t="shared" si="1"/>
        <v>44</v>
      </c>
      <c r="B45" s="90" t="s">
        <v>2864</v>
      </c>
      <c r="C45" s="90" t="s">
        <v>2865</v>
      </c>
      <c r="D45" s="90" t="s">
        <v>2866</v>
      </c>
      <c r="E45" s="91">
        <v>6</v>
      </c>
      <c r="F45" s="10">
        <f t="shared" si="2"/>
        <v>20081</v>
      </c>
      <c r="G45" s="11">
        <f t="shared" si="0"/>
        <v>0.9996017721140923</v>
      </c>
    </row>
    <row r="46" spans="1:7" ht="11.25">
      <c r="A46" s="90">
        <f t="shared" si="1"/>
        <v>45</v>
      </c>
      <c r="B46" s="90" t="s">
        <v>2867</v>
      </c>
      <c r="C46" s="90" t="s">
        <v>2868</v>
      </c>
      <c r="D46" s="90" t="s">
        <v>2869</v>
      </c>
      <c r="E46" s="91">
        <v>4</v>
      </c>
      <c r="F46" s="10">
        <f t="shared" si="2"/>
        <v>20085</v>
      </c>
      <c r="G46" s="11">
        <f t="shared" si="0"/>
        <v>0.9998008860570461</v>
      </c>
    </row>
    <row r="47" spans="1:7" ht="11.25">
      <c r="A47" s="96">
        <f t="shared" si="1"/>
        <v>46</v>
      </c>
      <c r="B47" s="96" t="s">
        <v>2870</v>
      </c>
      <c r="C47" s="96" t="s">
        <v>2871</v>
      </c>
      <c r="D47" s="96" t="s">
        <v>2872</v>
      </c>
      <c r="E47" s="97">
        <v>2</v>
      </c>
      <c r="F47" s="59">
        <f t="shared" si="2"/>
        <v>20087</v>
      </c>
      <c r="G47" s="60">
        <f t="shared" si="0"/>
        <v>0.9999004430285231</v>
      </c>
    </row>
    <row r="48" spans="1:7" ht="12" thickBot="1">
      <c r="A48" s="94">
        <f t="shared" si="1"/>
        <v>47</v>
      </c>
      <c r="B48" s="94" t="s">
        <v>2873</v>
      </c>
      <c r="C48" s="94" t="s">
        <v>2874</v>
      </c>
      <c r="D48" s="94" t="s">
        <v>2875</v>
      </c>
      <c r="E48" s="95">
        <v>2</v>
      </c>
      <c r="F48" s="13">
        <f t="shared" si="2"/>
        <v>20089</v>
      </c>
      <c r="G48" s="14">
        <f t="shared" si="0"/>
        <v>1</v>
      </c>
    </row>
    <row r="49" spans="1:7" ht="12" thickTop="1">
      <c r="A49" s="61"/>
      <c r="B49" s="61"/>
      <c r="C49" s="61"/>
      <c r="D49" s="61" t="s">
        <v>295</v>
      </c>
      <c r="E49" s="8">
        <f>SUM(E2:E48)</f>
        <v>20089</v>
      </c>
      <c r="F49" s="61"/>
      <c r="G49" s="61"/>
    </row>
  </sheetData>
  <printOptions/>
  <pageMargins left="0.75" right="0.75" top="1" bottom="1" header="0.4921259845" footer="0.4921259845"/>
  <pageSetup orientation="portrait" paperSize="9"/>
  <ignoredErrors>
    <ignoredError sqref="B2:B79" numberStoredAsText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euil45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18.28125" style="5" bestFit="1" customWidth="1"/>
    <col min="4" max="4" width="38.71093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70" t="s">
        <v>296</v>
      </c>
      <c r="B1" s="170" t="s">
        <v>329</v>
      </c>
      <c r="C1" s="170" t="s">
        <v>4646</v>
      </c>
      <c r="D1" s="170" t="s">
        <v>330</v>
      </c>
      <c r="E1" s="171" t="s">
        <v>116</v>
      </c>
      <c r="F1" s="15" t="s">
        <v>293</v>
      </c>
      <c r="G1" s="15" t="s">
        <v>294</v>
      </c>
    </row>
    <row r="2" spans="1:7" ht="12" thickTop="1">
      <c r="A2" s="166">
        <v>1</v>
      </c>
      <c r="B2" s="166" t="s">
        <v>2809</v>
      </c>
      <c r="C2" s="166" t="s">
        <v>2810</v>
      </c>
      <c r="D2" s="166" t="s">
        <v>2456</v>
      </c>
      <c r="E2" s="167">
        <v>75</v>
      </c>
      <c r="F2" s="8">
        <f>E2</f>
        <v>75</v>
      </c>
      <c r="G2" s="9">
        <f>F2/F$25</f>
        <v>0.12605042016806722</v>
      </c>
    </row>
    <row r="3" spans="1:7" ht="11.25">
      <c r="A3" s="168">
        <f>A2+1</f>
        <v>2</v>
      </c>
      <c r="B3" s="168" t="s">
        <v>2811</v>
      </c>
      <c r="C3" s="168" t="s">
        <v>2812</v>
      </c>
      <c r="D3" s="168" t="s">
        <v>2813</v>
      </c>
      <c r="E3" s="169">
        <v>72</v>
      </c>
      <c r="F3" s="10">
        <f>E3+F2</f>
        <v>147</v>
      </c>
      <c r="G3" s="11">
        <f aca="true" t="shared" si="0" ref="G3:G25">F3/F$25</f>
        <v>0.24705882352941178</v>
      </c>
    </row>
    <row r="4" spans="1:7" ht="11.25">
      <c r="A4" s="168">
        <f aca="true" t="shared" si="1" ref="A4:A25">A3+1</f>
        <v>3</v>
      </c>
      <c r="B4" s="168" t="s">
        <v>2814</v>
      </c>
      <c r="C4" s="168" t="s">
        <v>2815</v>
      </c>
      <c r="D4" s="168" t="s">
        <v>2450</v>
      </c>
      <c r="E4" s="169">
        <v>64</v>
      </c>
      <c r="F4" s="10">
        <f aca="true" t="shared" si="2" ref="F4:F25">E4+F3</f>
        <v>211</v>
      </c>
      <c r="G4" s="11">
        <f t="shared" si="0"/>
        <v>0.3546218487394958</v>
      </c>
    </row>
    <row r="5" spans="1:7" ht="11.25">
      <c r="A5" s="168">
        <f t="shared" si="1"/>
        <v>4</v>
      </c>
      <c r="B5" s="168" t="s">
        <v>2816</v>
      </c>
      <c r="C5" s="168" t="s">
        <v>2817</v>
      </c>
      <c r="D5" s="168" t="s">
        <v>2475</v>
      </c>
      <c r="E5" s="169">
        <v>50</v>
      </c>
      <c r="F5" s="10">
        <f t="shared" si="2"/>
        <v>261</v>
      </c>
      <c r="G5" s="11">
        <f t="shared" si="0"/>
        <v>0.43865546218487395</v>
      </c>
    </row>
    <row r="6" spans="1:7" ht="11.25">
      <c r="A6" s="168">
        <f t="shared" si="1"/>
        <v>5</v>
      </c>
      <c r="B6" s="168" t="s">
        <v>2818</v>
      </c>
      <c r="C6" s="168" t="s">
        <v>2819</v>
      </c>
      <c r="D6" s="168" t="s">
        <v>2852</v>
      </c>
      <c r="E6" s="169">
        <v>43</v>
      </c>
      <c r="F6" s="10">
        <f t="shared" si="2"/>
        <v>304</v>
      </c>
      <c r="G6" s="11">
        <f t="shared" si="0"/>
        <v>0.5109243697478991</v>
      </c>
    </row>
    <row r="7" spans="1:7" ht="11.25">
      <c r="A7" s="168">
        <f t="shared" si="1"/>
        <v>6</v>
      </c>
      <c r="B7" s="168" t="s">
        <v>2820</v>
      </c>
      <c r="C7" s="168" t="s">
        <v>586</v>
      </c>
      <c r="D7" s="168" t="s">
        <v>2423</v>
      </c>
      <c r="E7" s="169">
        <v>38</v>
      </c>
      <c r="F7" s="10">
        <f t="shared" si="2"/>
        <v>342</v>
      </c>
      <c r="G7" s="11">
        <f t="shared" si="0"/>
        <v>0.5747899159663865</v>
      </c>
    </row>
    <row r="8" spans="1:7" ht="11.25">
      <c r="A8" s="168">
        <f t="shared" si="1"/>
        <v>7</v>
      </c>
      <c r="B8" s="168" t="s">
        <v>587</v>
      </c>
      <c r="C8" s="168" t="s">
        <v>588</v>
      </c>
      <c r="D8" s="168" t="s">
        <v>589</v>
      </c>
      <c r="E8" s="169">
        <v>33</v>
      </c>
      <c r="F8" s="10">
        <f t="shared" si="2"/>
        <v>375</v>
      </c>
      <c r="G8" s="11">
        <f t="shared" si="0"/>
        <v>0.6302521008403361</v>
      </c>
    </row>
    <row r="9" spans="1:7" ht="11.25">
      <c r="A9" s="168">
        <f t="shared" si="1"/>
        <v>8</v>
      </c>
      <c r="B9" s="168" t="s">
        <v>590</v>
      </c>
      <c r="C9" s="168" t="s">
        <v>591</v>
      </c>
      <c r="D9" s="168" t="s">
        <v>2487</v>
      </c>
      <c r="E9" s="169">
        <v>32</v>
      </c>
      <c r="F9" s="10">
        <f t="shared" si="2"/>
        <v>407</v>
      </c>
      <c r="G9" s="11">
        <f t="shared" si="0"/>
        <v>0.6840336134453782</v>
      </c>
    </row>
    <row r="10" spans="1:7" ht="11.25">
      <c r="A10" s="168">
        <f t="shared" si="1"/>
        <v>9</v>
      </c>
      <c r="B10" s="168" t="s">
        <v>592</v>
      </c>
      <c r="C10" s="168" t="s">
        <v>593</v>
      </c>
      <c r="D10" s="168" t="s">
        <v>2417</v>
      </c>
      <c r="E10" s="169">
        <v>28</v>
      </c>
      <c r="F10" s="10">
        <f t="shared" si="2"/>
        <v>435</v>
      </c>
      <c r="G10" s="11">
        <f t="shared" si="0"/>
        <v>0.7310924369747899</v>
      </c>
    </row>
    <row r="11" spans="1:7" ht="11.25">
      <c r="A11" s="168">
        <f t="shared" si="1"/>
        <v>10</v>
      </c>
      <c r="B11" s="168" t="s">
        <v>594</v>
      </c>
      <c r="C11" s="168" t="s">
        <v>595</v>
      </c>
      <c r="D11" s="168" t="s">
        <v>2843</v>
      </c>
      <c r="E11" s="169">
        <v>20</v>
      </c>
      <c r="F11" s="10">
        <f t="shared" si="2"/>
        <v>455</v>
      </c>
      <c r="G11" s="11">
        <f t="shared" si="0"/>
        <v>0.7647058823529411</v>
      </c>
    </row>
    <row r="12" spans="1:7" ht="11.25">
      <c r="A12" s="168">
        <f t="shared" si="1"/>
        <v>11</v>
      </c>
      <c r="B12" s="168" t="s">
        <v>596</v>
      </c>
      <c r="C12" s="168" t="s">
        <v>597</v>
      </c>
      <c r="D12" s="168" t="s">
        <v>2866</v>
      </c>
      <c r="E12" s="169">
        <v>19</v>
      </c>
      <c r="F12" s="10">
        <f t="shared" si="2"/>
        <v>474</v>
      </c>
      <c r="G12" s="11">
        <f t="shared" si="0"/>
        <v>0.7966386554621848</v>
      </c>
    </row>
    <row r="13" spans="1:7" ht="11.25">
      <c r="A13" s="168">
        <f t="shared" si="1"/>
        <v>12</v>
      </c>
      <c r="B13" s="168" t="s">
        <v>598</v>
      </c>
      <c r="C13" s="168" t="s">
        <v>599</v>
      </c>
      <c r="D13" s="168" t="s">
        <v>2444</v>
      </c>
      <c r="E13" s="169">
        <v>18</v>
      </c>
      <c r="F13" s="10">
        <f t="shared" si="2"/>
        <v>492</v>
      </c>
      <c r="G13" s="11">
        <f t="shared" si="0"/>
        <v>0.826890756302521</v>
      </c>
    </row>
    <row r="14" spans="1:7" ht="11.25">
      <c r="A14" s="168">
        <f t="shared" si="1"/>
        <v>13</v>
      </c>
      <c r="B14" s="168" t="s">
        <v>600</v>
      </c>
      <c r="C14" s="168" t="s">
        <v>601</v>
      </c>
      <c r="D14" s="168" t="s">
        <v>2447</v>
      </c>
      <c r="E14" s="169">
        <v>16</v>
      </c>
      <c r="F14" s="10">
        <f t="shared" si="2"/>
        <v>508</v>
      </c>
      <c r="G14" s="11">
        <f t="shared" si="0"/>
        <v>0.853781512605042</v>
      </c>
    </row>
    <row r="15" spans="1:7" ht="11.25">
      <c r="A15" s="168">
        <f t="shared" si="1"/>
        <v>14</v>
      </c>
      <c r="B15" s="168" t="s">
        <v>602</v>
      </c>
      <c r="C15" s="168" t="s">
        <v>603</v>
      </c>
      <c r="D15" s="168" t="s">
        <v>2840</v>
      </c>
      <c r="E15" s="169">
        <v>14</v>
      </c>
      <c r="F15" s="10">
        <f t="shared" si="2"/>
        <v>522</v>
      </c>
      <c r="G15" s="11">
        <f t="shared" si="0"/>
        <v>0.8773109243697479</v>
      </c>
    </row>
    <row r="16" spans="1:7" ht="11.25">
      <c r="A16" s="168">
        <f t="shared" si="1"/>
        <v>15</v>
      </c>
      <c r="B16" s="168" t="s">
        <v>604</v>
      </c>
      <c r="C16" s="168" t="s">
        <v>605</v>
      </c>
      <c r="D16" s="168" t="s">
        <v>2441</v>
      </c>
      <c r="E16" s="169">
        <v>13</v>
      </c>
      <c r="F16" s="10">
        <f t="shared" si="2"/>
        <v>535</v>
      </c>
      <c r="G16" s="11">
        <f t="shared" si="0"/>
        <v>0.8991596638655462</v>
      </c>
    </row>
    <row r="17" spans="1:7" ht="11.25">
      <c r="A17" s="168">
        <f t="shared" si="1"/>
        <v>16</v>
      </c>
      <c r="B17" s="168" t="s">
        <v>606</v>
      </c>
      <c r="C17" s="168" t="s">
        <v>607</v>
      </c>
      <c r="D17" s="168" t="s">
        <v>2872</v>
      </c>
      <c r="E17" s="169">
        <v>12</v>
      </c>
      <c r="F17" s="10">
        <f t="shared" si="2"/>
        <v>547</v>
      </c>
      <c r="G17" s="11">
        <f t="shared" si="0"/>
        <v>0.9193277310924369</v>
      </c>
    </row>
    <row r="18" spans="1:7" ht="11.25">
      <c r="A18" s="168">
        <f t="shared" si="1"/>
        <v>17</v>
      </c>
      <c r="B18" s="168" t="s">
        <v>608</v>
      </c>
      <c r="C18" s="168" t="s">
        <v>609</v>
      </c>
      <c r="D18" s="168" t="s">
        <v>2420</v>
      </c>
      <c r="E18" s="169">
        <v>10</v>
      </c>
      <c r="F18" s="10">
        <f t="shared" si="2"/>
        <v>557</v>
      </c>
      <c r="G18" s="11">
        <f t="shared" si="0"/>
        <v>0.9361344537815126</v>
      </c>
    </row>
    <row r="19" spans="1:7" ht="11.25">
      <c r="A19" s="168">
        <f t="shared" si="1"/>
        <v>18</v>
      </c>
      <c r="B19" s="168" t="s">
        <v>610</v>
      </c>
      <c r="C19" s="168" t="s">
        <v>611</v>
      </c>
      <c r="D19" s="168" t="s">
        <v>2825</v>
      </c>
      <c r="E19" s="169">
        <v>10</v>
      </c>
      <c r="F19" s="10">
        <f t="shared" si="2"/>
        <v>567</v>
      </c>
      <c r="G19" s="11">
        <f t="shared" si="0"/>
        <v>0.9529411764705882</v>
      </c>
    </row>
    <row r="20" spans="1:7" ht="11.25">
      <c r="A20" s="168">
        <f t="shared" si="1"/>
        <v>19</v>
      </c>
      <c r="B20" s="168" t="s">
        <v>612</v>
      </c>
      <c r="C20" s="168" t="s">
        <v>613</v>
      </c>
      <c r="D20" s="168" t="s">
        <v>614</v>
      </c>
      <c r="E20" s="169">
        <v>10</v>
      </c>
      <c r="F20" s="10">
        <f t="shared" si="2"/>
        <v>577</v>
      </c>
      <c r="G20" s="11">
        <f t="shared" si="0"/>
        <v>0.9697478991596639</v>
      </c>
    </row>
    <row r="21" spans="1:7" ht="11.25">
      <c r="A21" s="168">
        <f t="shared" si="1"/>
        <v>20</v>
      </c>
      <c r="B21" s="168" t="s">
        <v>615</v>
      </c>
      <c r="C21" s="168" t="s">
        <v>616</v>
      </c>
      <c r="D21" s="168" t="s">
        <v>3136</v>
      </c>
      <c r="E21" s="169">
        <v>8</v>
      </c>
      <c r="F21" s="10">
        <f t="shared" si="2"/>
        <v>585</v>
      </c>
      <c r="G21" s="11">
        <f t="shared" si="0"/>
        <v>0.9831932773109243</v>
      </c>
    </row>
    <row r="22" spans="1:7" ht="11.25">
      <c r="A22" s="168">
        <f t="shared" si="1"/>
        <v>21</v>
      </c>
      <c r="B22" s="168" t="s">
        <v>3137</v>
      </c>
      <c r="C22" s="168" t="s">
        <v>3138</v>
      </c>
      <c r="D22" s="168" t="s">
        <v>2469</v>
      </c>
      <c r="E22" s="169">
        <v>6</v>
      </c>
      <c r="F22" s="10">
        <f t="shared" si="2"/>
        <v>591</v>
      </c>
      <c r="G22" s="11">
        <f t="shared" si="0"/>
        <v>0.9932773109243698</v>
      </c>
    </row>
    <row r="23" spans="1:7" ht="11.25">
      <c r="A23" s="168">
        <f t="shared" si="1"/>
        <v>22</v>
      </c>
      <c r="B23" s="168" t="s">
        <v>3139</v>
      </c>
      <c r="C23" s="168" t="s">
        <v>3140</v>
      </c>
      <c r="D23" s="168" t="s">
        <v>2822</v>
      </c>
      <c r="E23" s="169">
        <v>2</v>
      </c>
      <c r="F23" s="10">
        <f t="shared" si="2"/>
        <v>593</v>
      </c>
      <c r="G23" s="11">
        <f t="shared" si="0"/>
        <v>0.9966386554621849</v>
      </c>
    </row>
    <row r="24" spans="1:7" ht="11.25">
      <c r="A24" s="174">
        <f t="shared" si="1"/>
        <v>23</v>
      </c>
      <c r="B24" s="174" t="s">
        <v>3141</v>
      </c>
      <c r="C24" s="174" t="s">
        <v>3142</v>
      </c>
      <c r="D24" s="174" t="s">
        <v>2849</v>
      </c>
      <c r="E24" s="175">
        <v>1</v>
      </c>
      <c r="F24" s="59">
        <f t="shared" si="2"/>
        <v>594</v>
      </c>
      <c r="G24" s="60">
        <f t="shared" si="0"/>
        <v>0.9983193277310924</v>
      </c>
    </row>
    <row r="25" spans="1:7" ht="12" thickBot="1">
      <c r="A25" s="172">
        <f t="shared" si="1"/>
        <v>24</v>
      </c>
      <c r="B25" s="172" t="s">
        <v>3143</v>
      </c>
      <c r="C25" s="172" t="s">
        <v>3144</v>
      </c>
      <c r="D25" s="172" t="s">
        <v>2834</v>
      </c>
      <c r="E25" s="173">
        <v>1</v>
      </c>
      <c r="F25" s="13">
        <f t="shared" si="2"/>
        <v>595</v>
      </c>
      <c r="G25" s="14">
        <f t="shared" si="0"/>
        <v>1</v>
      </c>
    </row>
    <row r="26" spans="1:7" ht="12" thickTop="1">
      <c r="A26" s="61"/>
      <c r="B26" s="61"/>
      <c r="C26" s="61"/>
      <c r="D26" s="61" t="s">
        <v>295</v>
      </c>
      <c r="E26" s="8">
        <f>SUM(E2:E25)</f>
        <v>595</v>
      </c>
      <c r="F26" s="61"/>
      <c r="G26" s="61"/>
    </row>
  </sheetData>
  <printOptions/>
  <pageMargins left="0.75" right="0.75" top="1" bottom="1" header="0.4921259845" footer="0.4921259845"/>
  <pageSetup orientation="portrait" paperSize="9"/>
  <ignoredErrors>
    <ignoredError sqref="B2:B28" numberStoredAsText="1"/>
  </ignoredError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euil46"/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38.710937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290" t="s">
        <v>296</v>
      </c>
      <c r="B1" s="290" t="s">
        <v>329</v>
      </c>
      <c r="C1" s="290" t="s">
        <v>4647</v>
      </c>
      <c r="D1" s="290" t="s">
        <v>330</v>
      </c>
      <c r="E1" s="291" t="s">
        <v>116</v>
      </c>
      <c r="F1" s="15" t="s">
        <v>293</v>
      </c>
      <c r="G1" s="15" t="s">
        <v>294</v>
      </c>
    </row>
    <row r="2" spans="1:7" ht="12" thickTop="1">
      <c r="A2" s="286">
        <v>1</v>
      </c>
      <c r="B2" s="286" t="s">
        <v>2850</v>
      </c>
      <c r="C2" s="286" t="s">
        <v>981</v>
      </c>
      <c r="D2" s="286" t="s">
        <v>2852</v>
      </c>
      <c r="E2" s="287">
        <v>162</v>
      </c>
      <c r="F2" s="8">
        <f>E2</f>
        <v>162</v>
      </c>
      <c r="G2" s="9">
        <f>F2/F$24</f>
        <v>0.13670886075949368</v>
      </c>
    </row>
    <row r="3" spans="1:7" ht="11.25">
      <c r="A3" s="288">
        <f>A2+1</f>
        <v>2</v>
      </c>
      <c r="B3" s="288" t="s">
        <v>119</v>
      </c>
      <c r="C3" s="288" t="s">
        <v>982</v>
      </c>
      <c r="D3" s="288" t="s">
        <v>2417</v>
      </c>
      <c r="E3" s="289">
        <v>145</v>
      </c>
      <c r="F3" s="10">
        <f>E3+F2</f>
        <v>307</v>
      </c>
      <c r="G3" s="11">
        <f aca="true" t="shared" si="0" ref="G3:G24">F3/F$24</f>
        <v>0.2590717299578059</v>
      </c>
    </row>
    <row r="4" spans="1:7" ht="11.25">
      <c r="A4" s="288">
        <f aca="true" t="shared" si="1" ref="A4:A24">A3+1</f>
        <v>3</v>
      </c>
      <c r="B4" s="288" t="s">
        <v>2418</v>
      </c>
      <c r="C4" s="288" t="s">
        <v>983</v>
      </c>
      <c r="D4" s="288" t="s">
        <v>2420</v>
      </c>
      <c r="E4" s="289">
        <v>134</v>
      </c>
      <c r="F4" s="10">
        <f aca="true" t="shared" si="2" ref="F4:F24">E4+F3</f>
        <v>441</v>
      </c>
      <c r="G4" s="11">
        <f t="shared" si="0"/>
        <v>0.3721518987341772</v>
      </c>
    </row>
    <row r="5" spans="1:7" ht="11.25">
      <c r="A5" s="288">
        <f t="shared" si="1"/>
        <v>4</v>
      </c>
      <c r="B5" s="288" t="s">
        <v>2864</v>
      </c>
      <c r="C5" s="288" t="s">
        <v>597</v>
      </c>
      <c r="D5" s="288" t="s">
        <v>2866</v>
      </c>
      <c r="E5" s="289">
        <v>130</v>
      </c>
      <c r="F5" s="10">
        <f t="shared" si="2"/>
        <v>571</v>
      </c>
      <c r="G5" s="11">
        <f t="shared" si="0"/>
        <v>0.48185654008438816</v>
      </c>
    </row>
    <row r="6" spans="1:7" ht="11.25">
      <c r="A6" s="288">
        <f t="shared" si="1"/>
        <v>5</v>
      </c>
      <c r="B6" s="288" t="s">
        <v>2421</v>
      </c>
      <c r="C6" s="288" t="s">
        <v>984</v>
      </c>
      <c r="D6" s="288" t="s">
        <v>2423</v>
      </c>
      <c r="E6" s="289">
        <v>104</v>
      </c>
      <c r="F6" s="10">
        <f t="shared" si="2"/>
        <v>675</v>
      </c>
      <c r="G6" s="11">
        <f t="shared" si="0"/>
        <v>0.569620253164557</v>
      </c>
    </row>
    <row r="7" spans="1:7" ht="11.25">
      <c r="A7" s="288">
        <f t="shared" si="1"/>
        <v>6</v>
      </c>
      <c r="B7" s="288" t="s">
        <v>985</v>
      </c>
      <c r="C7" s="288" t="s">
        <v>986</v>
      </c>
      <c r="D7" s="288" t="s">
        <v>3136</v>
      </c>
      <c r="E7" s="289">
        <v>83</v>
      </c>
      <c r="F7" s="10">
        <f t="shared" si="2"/>
        <v>758</v>
      </c>
      <c r="G7" s="11">
        <f t="shared" si="0"/>
        <v>0.639662447257384</v>
      </c>
    </row>
    <row r="8" spans="1:7" ht="11.25">
      <c r="A8" s="288">
        <f t="shared" si="1"/>
        <v>7</v>
      </c>
      <c r="B8" s="288" t="s">
        <v>2448</v>
      </c>
      <c r="C8" s="288" t="s">
        <v>987</v>
      </c>
      <c r="D8" s="288" t="s">
        <v>2450</v>
      </c>
      <c r="E8" s="289">
        <v>57</v>
      </c>
      <c r="F8" s="10">
        <f t="shared" si="2"/>
        <v>815</v>
      </c>
      <c r="G8" s="11">
        <f t="shared" si="0"/>
        <v>0.6877637130801688</v>
      </c>
    </row>
    <row r="9" spans="1:7" ht="11.25">
      <c r="A9" s="288">
        <f t="shared" si="1"/>
        <v>8</v>
      </c>
      <c r="B9" s="288" t="s">
        <v>117</v>
      </c>
      <c r="C9" s="288" t="s">
        <v>988</v>
      </c>
      <c r="D9" s="288" t="s">
        <v>589</v>
      </c>
      <c r="E9" s="289">
        <v>56</v>
      </c>
      <c r="F9" s="10">
        <f t="shared" si="2"/>
        <v>871</v>
      </c>
      <c r="G9" s="11">
        <f t="shared" si="0"/>
        <v>0.7350210970464135</v>
      </c>
    </row>
    <row r="10" spans="1:7" ht="11.25">
      <c r="A10" s="288">
        <f t="shared" si="1"/>
        <v>9</v>
      </c>
      <c r="B10" s="288" t="s">
        <v>989</v>
      </c>
      <c r="C10" s="288" t="s">
        <v>990</v>
      </c>
      <c r="D10" s="288" t="s">
        <v>991</v>
      </c>
      <c r="E10" s="289">
        <v>53</v>
      </c>
      <c r="F10" s="10">
        <f t="shared" si="2"/>
        <v>924</v>
      </c>
      <c r="G10" s="11">
        <f t="shared" si="0"/>
        <v>0.779746835443038</v>
      </c>
    </row>
    <row r="11" spans="1:7" ht="11.25">
      <c r="A11" s="288">
        <f t="shared" si="1"/>
        <v>10</v>
      </c>
      <c r="B11" s="288" t="s">
        <v>2467</v>
      </c>
      <c r="C11" s="288" t="s">
        <v>992</v>
      </c>
      <c r="D11" s="288" t="s">
        <v>2469</v>
      </c>
      <c r="E11" s="289">
        <v>52</v>
      </c>
      <c r="F11" s="10">
        <f t="shared" si="2"/>
        <v>976</v>
      </c>
      <c r="G11" s="11">
        <f t="shared" si="0"/>
        <v>0.8236286919831224</v>
      </c>
    </row>
    <row r="12" spans="1:7" ht="11.25">
      <c r="A12" s="288">
        <f t="shared" si="1"/>
        <v>11</v>
      </c>
      <c r="B12" s="288" t="s">
        <v>2461</v>
      </c>
      <c r="C12" s="288" t="s">
        <v>993</v>
      </c>
      <c r="D12" s="288" t="s">
        <v>2463</v>
      </c>
      <c r="E12" s="289">
        <v>41</v>
      </c>
      <c r="F12" s="10">
        <f t="shared" si="2"/>
        <v>1017</v>
      </c>
      <c r="G12" s="11">
        <f t="shared" si="0"/>
        <v>0.8582278481012658</v>
      </c>
    </row>
    <row r="13" spans="1:7" ht="11.25">
      <c r="A13" s="288">
        <f t="shared" si="1"/>
        <v>12</v>
      </c>
      <c r="B13" s="288" t="s">
        <v>2847</v>
      </c>
      <c r="C13" s="288" t="s">
        <v>994</v>
      </c>
      <c r="D13" s="288" t="s">
        <v>2849</v>
      </c>
      <c r="E13" s="289">
        <v>23</v>
      </c>
      <c r="F13" s="10">
        <f t="shared" si="2"/>
        <v>1040</v>
      </c>
      <c r="G13" s="11">
        <f t="shared" si="0"/>
        <v>0.8776371308016878</v>
      </c>
    </row>
    <row r="14" spans="1:7" ht="11.25">
      <c r="A14" s="288">
        <f t="shared" si="1"/>
        <v>13</v>
      </c>
      <c r="B14" s="288" t="s">
        <v>2445</v>
      </c>
      <c r="C14" s="288" t="s">
        <v>995</v>
      </c>
      <c r="D14" s="288" t="s">
        <v>2447</v>
      </c>
      <c r="E14" s="289">
        <v>22</v>
      </c>
      <c r="F14" s="10">
        <f t="shared" si="2"/>
        <v>1062</v>
      </c>
      <c r="G14" s="11">
        <f t="shared" si="0"/>
        <v>0.8962025316455696</v>
      </c>
    </row>
    <row r="15" spans="1:7" ht="11.25">
      <c r="A15" s="288">
        <f t="shared" si="1"/>
        <v>14</v>
      </c>
      <c r="B15" s="288" t="s">
        <v>996</v>
      </c>
      <c r="C15" s="288" t="s">
        <v>997</v>
      </c>
      <c r="D15" s="288" t="s">
        <v>998</v>
      </c>
      <c r="E15" s="289">
        <v>22</v>
      </c>
      <c r="F15" s="10">
        <f t="shared" si="2"/>
        <v>1084</v>
      </c>
      <c r="G15" s="11">
        <f t="shared" si="0"/>
        <v>0.9147679324894514</v>
      </c>
    </row>
    <row r="16" spans="1:7" ht="11.25">
      <c r="A16" s="288">
        <f t="shared" si="1"/>
        <v>15</v>
      </c>
      <c r="B16" s="288" t="s">
        <v>2439</v>
      </c>
      <c r="C16" s="288" t="s">
        <v>999</v>
      </c>
      <c r="D16" s="288" t="s">
        <v>2441</v>
      </c>
      <c r="E16" s="289">
        <v>21</v>
      </c>
      <c r="F16" s="10">
        <f t="shared" si="2"/>
        <v>1105</v>
      </c>
      <c r="G16" s="11">
        <f t="shared" si="0"/>
        <v>0.9324894514767933</v>
      </c>
    </row>
    <row r="17" spans="1:7" ht="11.25">
      <c r="A17" s="288">
        <f t="shared" si="1"/>
        <v>16</v>
      </c>
      <c r="B17" s="288" t="s">
        <v>2832</v>
      </c>
      <c r="C17" s="288" t="s">
        <v>1000</v>
      </c>
      <c r="D17" s="288" t="s">
        <v>2834</v>
      </c>
      <c r="E17" s="289">
        <v>15</v>
      </c>
      <c r="F17" s="10">
        <f t="shared" si="2"/>
        <v>1120</v>
      </c>
      <c r="G17" s="11">
        <f t="shared" si="0"/>
        <v>0.9451476793248945</v>
      </c>
    </row>
    <row r="18" spans="1:7" ht="11.25">
      <c r="A18" s="288">
        <f t="shared" si="1"/>
        <v>17</v>
      </c>
      <c r="B18" s="288" t="s">
        <v>1001</v>
      </c>
      <c r="C18" s="288" t="s">
        <v>1002</v>
      </c>
      <c r="D18" s="288" t="s">
        <v>1003</v>
      </c>
      <c r="E18" s="289">
        <v>15</v>
      </c>
      <c r="F18" s="10">
        <f t="shared" si="2"/>
        <v>1135</v>
      </c>
      <c r="G18" s="11">
        <f t="shared" si="0"/>
        <v>0.9578059071729957</v>
      </c>
    </row>
    <row r="19" spans="1:7" ht="11.25">
      <c r="A19" s="288">
        <f t="shared" si="1"/>
        <v>18</v>
      </c>
      <c r="B19" s="288" t="s">
        <v>2451</v>
      </c>
      <c r="C19" s="288" t="s">
        <v>1004</v>
      </c>
      <c r="D19" s="288" t="s">
        <v>2453</v>
      </c>
      <c r="E19" s="289">
        <v>15</v>
      </c>
      <c r="F19" s="10">
        <f t="shared" si="2"/>
        <v>1150</v>
      </c>
      <c r="G19" s="11">
        <f t="shared" si="0"/>
        <v>0.9704641350210971</v>
      </c>
    </row>
    <row r="20" spans="1:7" ht="11.25">
      <c r="A20" s="288">
        <f t="shared" si="1"/>
        <v>19</v>
      </c>
      <c r="B20" s="288" t="s">
        <v>2838</v>
      </c>
      <c r="C20" s="288" t="s">
        <v>1005</v>
      </c>
      <c r="D20" s="288" t="s">
        <v>2840</v>
      </c>
      <c r="E20" s="289">
        <v>13</v>
      </c>
      <c r="F20" s="10">
        <f t="shared" si="2"/>
        <v>1163</v>
      </c>
      <c r="G20" s="11">
        <f t="shared" si="0"/>
        <v>0.9814345991561182</v>
      </c>
    </row>
    <row r="21" spans="1:7" ht="11.25">
      <c r="A21" s="288">
        <f t="shared" si="1"/>
        <v>20</v>
      </c>
      <c r="B21" s="288" t="s">
        <v>2424</v>
      </c>
      <c r="C21" s="288" t="s">
        <v>1006</v>
      </c>
      <c r="D21" s="288" t="s">
        <v>2426</v>
      </c>
      <c r="E21" s="289">
        <v>11</v>
      </c>
      <c r="F21" s="10">
        <f t="shared" si="2"/>
        <v>1174</v>
      </c>
      <c r="G21" s="11">
        <f t="shared" si="0"/>
        <v>0.9907172995780591</v>
      </c>
    </row>
    <row r="22" spans="1:7" ht="11.25">
      <c r="A22" s="288">
        <f t="shared" si="1"/>
        <v>21</v>
      </c>
      <c r="B22" s="288" t="s">
        <v>2844</v>
      </c>
      <c r="C22" s="288" t="s">
        <v>1007</v>
      </c>
      <c r="D22" s="288" t="s">
        <v>2846</v>
      </c>
      <c r="E22" s="289">
        <v>5</v>
      </c>
      <c r="F22" s="10">
        <f t="shared" si="2"/>
        <v>1179</v>
      </c>
      <c r="G22" s="11">
        <f t="shared" si="0"/>
        <v>0.9949367088607595</v>
      </c>
    </row>
    <row r="23" spans="1:7" ht="11.25">
      <c r="A23" s="294">
        <f t="shared" si="1"/>
        <v>22</v>
      </c>
      <c r="B23" s="294" t="s">
        <v>2454</v>
      </c>
      <c r="C23" s="294" t="s">
        <v>1008</v>
      </c>
      <c r="D23" s="294" t="s">
        <v>1009</v>
      </c>
      <c r="E23" s="295">
        <v>4</v>
      </c>
      <c r="F23" s="59">
        <f t="shared" si="2"/>
        <v>1183</v>
      </c>
      <c r="G23" s="60">
        <f t="shared" si="0"/>
        <v>0.9983122362869198</v>
      </c>
    </row>
    <row r="24" spans="1:7" ht="12" thickBot="1">
      <c r="A24" s="292">
        <f t="shared" si="1"/>
        <v>23</v>
      </c>
      <c r="B24" s="292" t="s">
        <v>2493</v>
      </c>
      <c r="C24" s="292" t="s">
        <v>1010</v>
      </c>
      <c r="D24" s="292" t="s">
        <v>2822</v>
      </c>
      <c r="E24" s="293">
        <v>2</v>
      </c>
      <c r="F24" s="13">
        <f t="shared" si="2"/>
        <v>1185</v>
      </c>
      <c r="G24" s="14">
        <f t="shared" si="0"/>
        <v>1</v>
      </c>
    </row>
    <row r="25" spans="1:7" ht="12" thickTop="1">
      <c r="A25" s="61"/>
      <c r="B25" s="61"/>
      <c r="C25" s="61"/>
      <c r="D25" s="61" t="s">
        <v>295</v>
      </c>
      <c r="E25" s="8">
        <f>SUM(E2:E24)</f>
        <v>1185</v>
      </c>
      <c r="F25" s="61"/>
      <c r="G25" s="61"/>
    </row>
  </sheetData>
  <printOptions/>
  <pageMargins left="0.75" right="0.75" top="1" bottom="1" header="0.4921259845" footer="0.4921259845"/>
  <pageSetup orientation="portrait" paperSize="9"/>
  <ignoredErrors>
    <ignoredError sqref="B2:B25" numberStoredAsText="1"/>
  </ignoredError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euil17"/>
  <dimension ref="A1:G13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61.7109375" style="5" bestFit="1" customWidth="1"/>
    <col min="4" max="4" width="42.710937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102" t="s">
        <v>296</v>
      </c>
      <c r="B1" s="102" t="s">
        <v>329</v>
      </c>
      <c r="C1" s="102" t="s">
        <v>4645</v>
      </c>
      <c r="D1" s="102" t="s">
        <v>330</v>
      </c>
      <c r="E1" s="103" t="s">
        <v>303</v>
      </c>
      <c r="F1" s="15" t="s">
        <v>293</v>
      </c>
      <c r="G1" s="15" t="s">
        <v>294</v>
      </c>
    </row>
    <row r="2" spans="1:7" ht="12" thickTop="1">
      <c r="A2" s="98">
        <v>1</v>
      </c>
      <c r="B2" s="98" t="s">
        <v>2876</v>
      </c>
      <c r="C2" s="98" t="s">
        <v>2877</v>
      </c>
      <c r="D2" s="98" t="s">
        <v>2878</v>
      </c>
      <c r="E2" s="99">
        <v>1642</v>
      </c>
      <c r="F2" s="8">
        <f>E2</f>
        <v>1642</v>
      </c>
      <c r="G2" s="9">
        <f>F2/F$135</f>
        <v>0.10319904468606625</v>
      </c>
    </row>
    <row r="3" spans="1:7" ht="11.25">
      <c r="A3" s="100">
        <f>A2+1</f>
        <v>2</v>
      </c>
      <c r="B3" s="100" t="s">
        <v>2879</v>
      </c>
      <c r="C3" s="100" t="s">
        <v>2880</v>
      </c>
      <c r="D3" s="100" t="s">
        <v>2881</v>
      </c>
      <c r="E3" s="101">
        <v>916</v>
      </c>
      <c r="F3" s="10">
        <f>E3+F2</f>
        <v>2558</v>
      </c>
      <c r="G3" s="11">
        <f aca="true" t="shared" si="0" ref="G3:G66">F3/F$135</f>
        <v>0.16076927911507763</v>
      </c>
    </row>
    <row r="4" spans="1:7" ht="11.25">
      <c r="A4" s="100">
        <f aca="true" t="shared" si="1" ref="A4:A67">A3+1</f>
        <v>3</v>
      </c>
      <c r="B4" s="100" t="s">
        <v>2882</v>
      </c>
      <c r="C4" s="100" t="s">
        <v>2883</v>
      </c>
      <c r="D4" s="100" t="s">
        <v>2884</v>
      </c>
      <c r="E4" s="101">
        <v>856</v>
      </c>
      <c r="F4" s="10">
        <f aca="true" t="shared" si="2" ref="F4:F67">E4+F3</f>
        <v>3414</v>
      </c>
      <c r="G4" s="11">
        <f t="shared" si="0"/>
        <v>0.21456853748978694</v>
      </c>
    </row>
    <row r="5" spans="1:7" ht="11.25">
      <c r="A5" s="100">
        <f t="shared" si="1"/>
        <v>4</v>
      </c>
      <c r="B5" s="100" t="s">
        <v>2885</v>
      </c>
      <c r="C5" s="100" t="s">
        <v>2886</v>
      </c>
      <c r="D5" s="100" t="s">
        <v>2887</v>
      </c>
      <c r="E5" s="101">
        <v>730</v>
      </c>
      <c r="F5" s="10">
        <f t="shared" si="2"/>
        <v>4144</v>
      </c>
      <c r="G5" s="11">
        <f t="shared" si="0"/>
        <v>0.26044874615046193</v>
      </c>
    </row>
    <row r="6" spans="1:7" ht="11.25">
      <c r="A6" s="100">
        <f t="shared" si="1"/>
        <v>5</v>
      </c>
      <c r="B6" s="100" t="s">
        <v>2888</v>
      </c>
      <c r="C6" s="100" t="s">
        <v>2889</v>
      </c>
      <c r="D6" s="100" t="s">
        <v>2890</v>
      </c>
      <c r="E6" s="101">
        <v>641</v>
      </c>
      <c r="F6" s="10">
        <f t="shared" si="2"/>
        <v>4785</v>
      </c>
      <c r="G6" s="11">
        <f t="shared" si="0"/>
        <v>0.3007353403305889</v>
      </c>
    </row>
    <row r="7" spans="1:7" ht="11.25">
      <c r="A7" s="100">
        <f t="shared" si="1"/>
        <v>6</v>
      </c>
      <c r="B7" s="100" t="s">
        <v>2891</v>
      </c>
      <c r="C7" s="100" t="s">
        <v>2892</v>
      </c>
      <c r="D7" s="100" t="s">
        <v>2893</v>
      </c>
      <c r="E7" s="101">
        <v>638</v>
      </c>
      <c r="F7" s="10">
        <f t="shared" si="2"/>
        <v>5423</v>
      </c>
      <c r="G7" s="11">
        <f t="shared" si="0"/>
        <v>0.34083338570800076</v>
      </c>
    </row>
    <row r="8" spans="1:7" ht="11.25">
      <c r="A8" s="100">
        <f t="shared" si="1"/>
        <v>7</v>
      </c>
      <c r="B8" s="100" t="s">
        <v>2894</v>
      </c>
      <c r="C8" s="100" t="s">
        <v>2895</v>
      </c>
      <c r="D8" s="100" t="s">
        <v>2896</v>
      </c>
      <c r="E8" s="101">
        <v>585</v>
      </c>
      <c r="F8" s="10">
        <f t="shared" si="2"/>
        <v>6008</v>
      </c>
      <c r="G8" s="11">
        <f t="shared" si="0"/>
        <v>0.3776004022374458</v>
      </c>
    </row>
    <row r="9" spans="1:7" ht="11.25">
      <c r="A9" s="100">
        <f t="shared" si="1"/>
        <v>8</v>
      </c>
      <c r="B9" s="100" t="s">
        <v>2897</v>
      </c>
      <c r="C9" s="100" t="s">
        <v>2898</v>
      </c>
      <c r="D9" s="100" t="s">
        <v>2899</v>
      </c>
      <c r="E9" s="101">
        <v>570</v>
      </c>
      <c r="F9" s="10">
        <f t="shared" si="2"/>
        <v>6578</v>
      </c>
      <c r="G9" s="11">
        <f t="shared" si="0"/>
        <v>0.4134246747533153</v>
      </c>
    </row>
    <row r="10" spans="1:7" ht="11.25">
      <c r="A10" s="100">
        <f t="shared" si="1"/>
        <v>9</v>
      </c>
      <c r="B10" s="100" t="s">
        <v>2900</v>
      </c>
      <c r="C10" s="100" t="s">
        <v>2901</v>
      </c>
      <c r="D10" s="100" t="s">
        <v>2902</v>
      </c>
      <c r="E10" s="101">
        <v>546</v>
      </c>
      <c r="F10" s="10">
        <f t="shared" si="2"/>
        <v>7124</v>
      </c>
      <c r="G10" s="11">
        <f t="shared" si="0"/>
        <v>0.447740556847464</v>
      </c>
    </row>
    <row r="11" spans="1:7" ht="11.25">
      <c r="A11" s="100">
        <f t="shared" si="1"/>
        <v>10</v>
      </c>
      <c r="B11" s="100" t="s">
        <v>2903</v>
      </c>
      <c r="C11" s="100" t="s">
        <v>2904</v>
      </c>
      <c r="D11" s="100" t="s">
        <v>328</v>
      </c>
      <c r="E11" s="101">
        <v>532</v>
      </c>
      <c r="F11" s="10">
        <f t="shared" si="2"/>
        <v>7656</v>
      </c>
      <c r="G11" s="11">
        <f t="shared" si="0"/>
        <v>0.48117654452894226</v>
      </c>
    </row>
    <row r="12" spans="1:7" ht="11.25">
      <c r="A12" s="100">
        <f t="shared" si="1"/>
        <v>11</v>
      </c>
      <c r="B12" s="100" t="s">
        <v>2905</v>
      </c>
      <c r="C12" s="100" t="s">
        <v>2906</v>
      </c>
      <c r="D12" s="100" t="s">
        <v>328</v>
      </c>
      <c r="E12" s="101">
        <v>494</v>
      </c>
      <c r="F12" s="10">
        <f t="shared" si="2"/>
        <v>8150</v>
      </c>
      <c r="G12" s="11">
        <f t="shared" si="0"/>
        <v>0.5122242473760291</v>
      </c>
    </row>
    <row r="13" spans="1:7" ht="11.25">
      <c r="A13" s="100">
        <f t="shared" si="1"/>
        <v>12</v>
      </c>
      <c r="B13" s="100" t="s">
        <v>2907</v>
      </c>
      <c r="C13" s="100" t="s">
        <v>2908</v>
      </c>
      <c r="D13" s="100" t="s">
        <v>2909</v>
      </c>
      <c r="E13" s="101">
        <v>432</v>
      </c>
      <c r="F13" s="10">
        <f t="shared" si="2"/>
        <v>8582</v>
      </c>
      <c r="G13" s="11">
        <f t="shared" si="0"/>
        <v>0.539375274967004</v>
      </c>
    </row>
    <row r="14" spans="1:7" ht="11.25">
      <c r="A14" s="100">
        <f t="shared" si="1"/>
        <v>13</v>
      </c>
      <c r="B14" s="100" t="s">
        <v>2910</v>
      </c>
      <c r="C14" s="100" t="s">
        <v>2911</v>
      </c>
      <c r="D14" s="100" t="s">
        <v>2912</v>
      </c>
      <c r="E14" s="101">
        <v>397</v>
      </c>
      <c r="F14" s="10">
        <f t="shared" si="2"/>
        <v>8979</v>
      </c>
      <c r="G14" s="11">
        <f t="shared" si="0"/>
        <v>0.5643265665263025</v>
      </c>
    </row>
    <row r="15" spans="1:7" ht="11.25">
      <c r="A15" s="100">
        <f t="shared" si="1"/>
        <v>14</v>
      </c>
      <c r="B15" s="100" t="s">
        <v>2913</v>
      </c>
      <c r="C15" s="100" t="s">
        <v>2914</v>
      </c>
      <c r="D15" s="100" t="s">
        <v>2915</v>
      </c>
      <c r="E15" s="101">
        <v>396</v>
      </c>
      <c r="F15" s="10">
        <f t="shared" si="2"/>
        <v>9375</v>
      </c>
      <c r="G15" s="11">
        <f t="shared" si="0"/>
        <v>0.5892150084846961</v>
      </c>
    </row>
    <row r="16" spans="1:7" ht="11.25">
      <c r="A16" s="100">
        <f t="shared" si="1"/>
        <v>15</v>
      </c>
      <c r="B16" s="100" t="s">
        <v>2916</v>
      </c>
      <c r="C16" s="100" t="s">
        <v>2917</v>
      </c>
      <c r="D16" s="100" t="s">
        <v>2918</v>
      </c>
      <c r="E16" s="101">
        <v>240</v>
      </c>
      <c r="F16" s="10">
        <f t="shared" si="2"/>
        <v>9615</v>
      </c>
      <c r="G16" s="11">
        <f t="shared" si="0"/>
        <v>0.6042989127019044</v>
      </c>
    </row>
    <row r="17" spans="1:7" ht="11.25">
      <c r="A17" s="100">
        <f t="shared" si="1"/>
        <v>16</v>
      </c>
      <c r="B17" s="100" t="s">
        <v>2919</v>
      </c>
      <c r="C17" s="100" t="s">
        <v>2666</v>
      </c>
      <c r="D17" s="100" t="s">
        <v>2667</v>
      </c>
      <c r="E17" s="101">
        <v>234</v>
      </c>
      <c r="F17" s="10">
        <f t="shared" si="2"/>
        <v>9849</v>
      </c>
      <c r="G17" s="11">
        <f t="shared" si="0"/>
        <v>0.6190057193136823</v>
      </c>
    </row>
    <row r="18" spans="1:7" ht="11.25">
      <c r="A18" s="100">
        <f t="shared" si="1"/>
        <v>17</v>
      </c>
      <c r="B18" s="100" t="s">
        <v>2668</v>
      </c>
      <c r="C18" s="100" t="s">
        <v>2669</v>
      </c>
      <c r="D18" s="100" t="s">
        <v>2670</v>
      </c>
      <c r="E18" s="101">
        <v>231</v>
      </c>
      <c r="F18" s="10">
        <f t="shared" si="2"/>
        <v>10080</v>
      </c>
      <c r="G18" s="11">
        <f t="shared" si="0"/>
        <v>0.6335239771227452</v>
      </c>
    </row>
    <row r="19" spans="1:7" ht="11.25">
      <c r="A19" s="100">
        <f t="shared" si="1"/>
        <v>18</v>
      </c>
      <c r="B19" s="100" t="s">
        <v>2671</v>
      </c>
      <c r="C19" s="100" t="s">
        <v>2672</v>
      </c>
      <c r="D19" s="100" t="s">
        <v>2673</v>
      </c>
      <c r="E19" s="101">
        <v>223</v>
      </c>
      <c r="F19" s="10">
        <f t="shared" si="2"/>
        <v>10303</v>
      </c>
      <c r="G19" s="11">
        <f t="shared" si="0"/>
        <v>0.6475394381245679</v>
      </c>
    </row>
    <row r="20" spans="1:7" ht="11.25">
      <c r="A20" s="100">
        <f t="shared" si="1"/>
        <v>19</v>
      </c>
      <c r="B20" s="100" t="s">
        <v>2674</v>
      </c>
      <c r="C20" s="100" t="s">
        <v>2675</v>
      </c>
      <c r="D20" s="100" t="s">
        <v>2676</v>
      </c>
      <c r="E20" s="101">
        <v>221</v>
      </c>
      <c r="F20" s="10">
        <f t="shared" si="2"/>
        <v>10524</v>
      </c>
      <c r="G20" s="11">
        <f t="shared" si="0"/>
        <v>0.6614291999245805</v>
      </c>
    </row>
    <row r="21" spans="1:7" ht="11.25">
      <c r="A21" s="100">
        <f t="shared" si="1"/>
        <v>20</v>
      </c>
      <c r="B21" s="100" t="s">
        <v>2677</v>
      </c>
      <c r="C21" s="100" t="s">
        <v>2678</v>
      </c>
      <c r="D21" s="100" t="s">
        <v>328</v>
      </c>
      <c r="E21" s="101">
        <v>216</v>
      </c>
      <c r="F21" s="10">
        <f t="shared" si="2"/>
        <v>10740</v>
      </c>
      <c r="G21" s="11">
        <f t="shared" si="0"/>
        <v>0.6750047137200679</v>
      </c>
    </row>
    <row r="22" spans="1:7" ht="11.25">
      <c r="A22" s="100">
        <f t="shared" si="1"/>
        <v>21</v>
      </c>
      <c r="B22" s="100" t="s">
        <v>2679</v>
      </c>
      <c r="C22" s="100" t="s">
        <v>2680</v>
      </c>
      <c r="D22" s="100" t="s">
        <v>2681</v>
      </c>
      <c r="E22" s="101">
        <v>214</v>
      </c>
      <c r="F22" s="10">
        <f t="shared" si="2"/>
        <v>10954</v>
      </c>
      <c r="G22" s="11">
        <f t="shared" si="0"/>
        <v>0.6884545283137452</v>
      </c>
    </row>
    <row r="23" spans="1:7" ht="11.25">
      <c r="A23" s="100">
        <f t="shared" si="1"/>
        <v>22</v>
      </c>
      <c r="B23" s="100" t="s">
        <v>2682</v>
      </c>
      <c r="C23" s="100" t="s">
        <v>2683</v>
      </c>
      <c r="D23" s="100" t="s">
        <v>2684</v>
      </c>
      <c r="E23" s="101">
        <v>212</v>
      </c>
      <c r="F23" s="10">
        <f t="shared" si="2"/>
        <v>11166</v>
      </c>
      <c r="G23" s="11">
        <f t="shared" si="0"/>
        <v>0.7017786437056125</v>
      </c>
    </row>
    <row r="24" spans="1:7" ht="11.25">
      <c r="A24" s="100">
        <f t="shared" si="1"/>
        <v>23</v>
      </c>
      <c r="B24" s="100" t="s">
        <v>2685</v>
      </c>
      <c r="C24" s="100" t="s">
        <v>2686</v>
      </c>
      <c r="D24" s="100" t="s">
        <v>2687</v>
      </c>
      <c r="E24" s="101">
        <v>180</v>
      </c>
      <c r="F24" s="10">
        <f t="shared" si="2"/>
        <v>11346</v>
      </c>
      <c r="G24" s="11">
        <f t="shared" si="0"/>
        <v>0.7130915718685187</v>
      </c>
    </row>
    <row r="25" spans="1:7" ht="11.25">
      <c r="A25" s="100">
        <f t="shared" si="1"/>
        <v>24</v>
      </c>
      <c r="B25" s="100" t="s">
        <v>2688</v>
      </c>
      <c r="C25" s="100" t="s">
        <v>2689</v>
      </c>
      <c r="D25" s="100" t="s">
        <v>2690</v>
      </c>
      <c r="E25" s="101">
        <v>178</v>
      </c>
      <c r="F25" s="10">
        <f t="shared" si="2"/>
        <v>11524</v>
      </c>
      <c r="G25" s="11">
        <f t="shared" si="0"/>
        <v>0.7242788008296147</v>
      </c>
    </row>
    <row r="26" spans="1:7" ht="11.25">
      <c r="A26" s="100">
        <f t="shared" si="1"/>
        <v>25</v>
      </c>
      <c r="B26" s="100" t="s">
        <v>2691</v>
      </c>
      <c r="C26" s="100" t="s">
        <v>2692</v>
      </c>
      <c r="D26" s="100" t="s">
        <v>2693</v>
      </c>
      <c r="E26" s="101">
        <v>169</v>
      </c>
      <c r="F26" s="10">
        <f t="shared" si="2"/>
        <v>11693</v>
      </c>
      <c r="G26" s="11">
        <f t="shared" si="0"/>
        <v>0.7349003833825655</v>
      </c>
    </row>
    <row r="27" spans="1:7" ht="11.25">
      <c r="A27" s="100">
        <f t="shared" si="1"/>
        <v>26</v>
      </c>
      <c r="B27" s="100" t="s">
        <v>2694</v>
      </c>
      <c r="C27" s="100" t="s">
        <v>2695</v>
      </c>
      <c r="D27" s="100" t="s">
        <v>2696</v>
      </c>
      <c r="E27" s="101">
        <v>167</v>
      </c>
      <c r="F27" s="10">
        <f t="shared" si="2"/>
        <v>11860</v>
      </c>
      <c r="G27" s="11">
        <f t="shared" si="0"/>
        <v>0.7453962667337063</v>
      </c>
    </row>
    <row r="28" spans="1:7" ht="11.25">
      <c r="A28" s="100">
        <f t="shared" si="1"/>
        <v>27</v>
      </c>
      <c r="B28" s="100" t="s">
        <v>2697</v>
      </c>
      <c r="C28" s="100" t="s">
        <v>2698</v>
      </c>
      <c r="D28" s="100" t="s">
        <v>2699</v>
      </c>
      <c r="E28" s="101">
        <v>155</v>
      </c>
      <c r="F28" s="10">
        <f t="shared" si="2"/>
        <v>12015</v>
      </c>
      <c r="G28" s="11">
        <f t="shared" si="0"/>
        <v>0.7551379548739866</v>
      </c>
    </row>
    <row r="29" spans="1:7" ht="11.25">
      <c r="A29" s="100">
        <f t="shared" si="1"/>
        <v>28</v>
      </c>
      <c r="B29" s="100" t="s">
        <v>2700</v>
      </c>
      <c r="C29" s="100" t="s">
        <v>2701</v>
      </c>
      <c r="D29" s="100" t="s">
        <v>2702</v>
      </c>
      <c r="E29" s="101">
        <v>153</v>
      </c>
      <c r="F29" s="10">
        <f t="shared" si="2"/>
        <v>12168</v>
      </c>
      <c r="G29" s="11">
        <f t="shared" si="0"/>
        <v>0.7647539438124568</v>
      </c>
    </row>
    <row r="30" spans="1:7" ht="11.25">
      <c r="A30" s="100">
        <f t="shared" si="1"/>
        <v>29</v>
      </c>
      <c r="B30" s="100" t="s">
        <v>2703</v>
      </c>
      <c r="C30" s="100" t="s">
        <v>2704</v>
      </c>
      <c r="D30" s="100" t="s">
        <v>2705</v>
      </c>
      <c r="E30" s="101">
        <v>152</v>
      </c>
      <c r="F30" s="10">
        <f t="shared" si="2"/>
        <v>12320</v>
      </c>
      <c r="G30" s="11">
        <f t="shared" si="0"/>
        <v>0.774307083150022</v>
      </c>
    </row>
    <row r="31" spans="1:7" ht="11.25">
      <c r="A31" s="100">
        <f t="shared" si="1"/>
        <v>30</v>
      </c>
      <c r="B31" s="100" t="s">
        <v>2706</v>
      </c>
      <c r="C31" s="100" t="s">
        <v>2707</v>
      </c>
      <c r="D31" s="100" t="s">
        <v>2708</v>
      </c>
      <c r="E31" s="101">
        <v>148</v>
      </c>
      <c r="F31" s="10">
        <f t="shared" si="2"/>
        <v>12468</v>
      </c>
      <c r="G31" s="11">
        <f t="shared" si="0"/>
        <v>0.783608824083967</v>
      </c>
    </row>
    <row r="32" spans="1:7" ht="11.25">
      <c r="A32" s="100">
        <f t="shared" si="1"/>
        <v>31</v>
      </c>
      <c r="B32" s="100" t="s">
        <v>2709</v>
      </c>
      <c r="C32" s="100" t="s">
        <v>2710</v>
      </c>
      <c r="D32" s="100" t="s">
        <v>2711</v>
      </c>
      <c r="E32" s="101">
        <v>145</v>
      </c>
      <c r="F32" s="10">
        <f t="shared" si="2"/>
        <v>12613</v>
      </c>
      <c r="G32" s="11">
        <f t="shared" si="0"/>
        <v>0.792722016215197</v>
      </c>
    </row>
    <row r="33" spans="1:7" ht="11.25">
      <c r="A33" s="100">
        <f t="shared" si="1"/>
        <v>32</v>
      </c>
      <c r="B33" s="100" t="s">
        <v>2712</v>
      </c>
      <c r="C33" s="100" t="s">
        <v>2713</v>
      </c>
      <c r="D33" s="100" t="s">
        <v>2714</v>
      </c>
      <c r="E33" s="101">
        <v>143</v>
      </c>
      <c r="F33" s="10">
        <f t="shared" si="2"/>
        <v>12756</v>
      </c>
      <c r="G33" s="11">
        <f t="shared" si="0"/>
        <v>0.8017095091446169</v>
      </c>
    </row>
    <row r="34" spans="1:7" ht="11.25">
      <c r="A34" s="100">
        <f t="shared" si="1"/>
        <v>33</v>
      </c>
      <c r="B34" s="100" t="s">
        <v>2715</v>
      </c>
      <c r="C34" s="100" t="s">
        <v>2716</v>
      </c>
      <c r="D34" s="100" t="s">
        <v>2717</v>
      </c>
      <c r="E34" s="101">
        <v>137</v>
      </c>
      <c r="F34" s="10">
        <f t="shared" si="2"/>
        <v>12893</v>
      </c>
      <c r="G34" s="11">
        <f t="shared" si="0"/>
        <v>0.8103199044686066</v>
      </c>
    </row>
    <row r="35" spans="1:7" ht="11.25">
      <c r="A35" s="100">
        <f t="shared" si="1"/>
        <v>34</v>
      </c>
      <c r="B35" s="100" t="s">
        <v>2718</v>
      </c>
      <c r="C35" s="100" t="s">
        <v>2719</v>
      </c>
      <c r="D35" s="100" t="s">
        <v>2720</v>
      </c>
      <c r="E35" s="101">
        <v>137</v>
      </c>
      <c r="F35" s="10">
        <f t="shared" si="2"/>
        <v>13030</v>
      </c>
      <c r="G35" s="11">
        <f t="shared" si="0"/>
        <v>0.8189302997925964</v>
      </c>
    </row>
    <row r="36" spans="1:7" ht="11.25">
      <c r="A36" s="100">
        <f t="shared" si="1"/>
        <v>35</v>
      </c>
      <c r="B36" s="100" t="s">
        <v>2721</v>
      </c>
      <c r="C36" s="100" t="s">
        <v>2722</v>
      </c>
      <c r="D36" s="100" t="s">
        <v>2723</v>
      </c>
      <c r="E36" s="101">
        <v>124</v>
      </c>
      <c r="F36" s="10">
        <f t="shared" si="2"/>
        <v>13154</v>
      </c>
      <c r="G36" s="11">
        <f t="shared" si="0"/>
        <v>0.8267236503048205</v>
      </c>
    </row>
    <row r="37" spans="1:7" ht="11.25">
      <c r="A37" s="100">
        <f t="shared" si="1"/>
        <v>36</v>
      </c>
      <c r="B37" s="100" t="s">
        <v>2724</v>
      </c>
      <c r="C37" s="100" t="s">
        <v>2725</v>
      </c>
      <c r="D37" s="100" t="s">
        <v>2726</v>
      </c>
      <c r="E37" s="101">
        <v>115</v>
      </c>
      <c r="F37" s="10">
        <f t="shared" si="2"/>
        <v>13269</v>
      </c>
      <c r="G37" s="11">
        <f t="shared" si="0"/>
        <v>0.8339513544088996</v>
      </c>
    </row>
    <row r="38" spans="1:7" ht="11.25">
      <c r="A38" s="100">
        <f t="shared" si="1"/>
        <v>37</v>
      </c>
      <c r="B38" s="100" t="s">
        <v>2727</v>
      </c>
      <c r="C38" s="100" t="s">
        <v>2728</v>
      </c>
      <c r="D38" s="100" t="s">
        <v>2729</v>
      </c>
      <c r="E38" s="101">
        <v>111</v>
      </c>
      <c r="F38" s="10">
        <f t="shared" si="2"/>
        <v>13380</v>
      </c>
      <c r="G38" s="11">
        <f t="shared" si="0"/>
        <v>0.8409276601093583</v>
      </c>
    </row>
    <row r="39" spans="1:7" ht="11.25">
      <c r="A39" s="100">
        <f t="shared" si="1"/>
        <v>38</v>
      </c>
      <c r="B39" s="100" t="s">
        <v>2730</v>
      </c>
      <c r="C39" s="100" t="s">
        <v>2731</v>
      </c>
      <c r="D39" s="100" t="s">
        <v>2732</v>
      </c>
      <c r="E39" s="101">
        <v>105</v>
      </c>
      <c r="F39" s="10">
        <f t="shared" si="2"/>
        <v>13485</v>
      </c>
      <c r="G39" s="11">
        <f t="shared" si="0"/>
        <v>0.8475268682043869</v>
      </c>
    </row>
    <row r="40" spans="1:7" ht="11.25">
      <c r="A40" s="100">
        <f t="shared" si="1"/>
        <v>39</v>
      </c>
      <c r="B40" s="100" t="s">
        <v>2733</v>
      </c>
      <c r="C40" s="100" t="s">
        <v>2734</v>
      </c>
      <c r="D40" s="100" t="s">
        <v>2735</v>
      </c>
      <c r="E40" s="101">
        <v>95</v>
      </c>
      <c r="F40" s="10">
        <f t="shared" si="2"/>
        <v>13580</v>
      </c>
      <c r="G40" s="11">
        <f t="shared" si="0"/>
        <v>0.8534975802903652</v>
      </c>
    </row>
    <row r="41" spans="1:7" ht="11.25">
      <c r="A41" s="100">
        <f t="shared" si="1"/>
        <v>40</v>
      </c>
      <c r="B41" s="100" t="s">
        <v>2736</v>
      </c>
      <c r="C41" s="100" t="s">
        <v>2737</v>
      </c>
      <c r="D41" s="100" t="s">
        <v>328</v>
      </c>
      <c r="E41" s="101">
        <v>94</v>
      </c>
      <c r="F41" s="10">
        <f t="shared" si="2"/>
        <v>13674</v>
      </c>
      <c r="G41" s="11">
        <f t="shared" si="0"/>
        <v>0.8594054427754384</v>
      </c>
    </row>
    <row r="42" spans="1:7" ht="11.25">
      <c r="A42" s="100">
        <f t="shared" si="1"/>
        <v>41</v>
      </c>
      <c r="B42" s="100" t="s">
        <v>2738</v>
      </c>
      <c r="C42" s="100" t="s">
        <v>2739</v>
      </c>
      <c r="D42" s="100" t="s">
        <v>2740</v>
      </c>
      <c r="E42" s="101">
        <v>93</v>
      </c>
      <c r="F42" s="10">
        <f t="shared" si="2"/>
        <v>13767</v>
      </c>
      <c r="G42" s="11">
        <f t="shared" si="0"/>
        <v>0.8652504556596066</v>
      </c>
    </row>
    <row r="43" spans="1:7" ht="11.25">
      <c r="A43" s="100">
        <f t="shared" si="1"/>
        <v>42</v>
      </c>
      <c r="B43" s="100" t="s">
        <v>2741</v>
      </c>
      <c r="C43" s="100" t="s">
        <v>3255</v>
      </c>
      <c r="D43" s="100" t="s">
        <v>328</v>
      </c>
      <c r="E43" s="101">
        <v>90</v>
      </c>
      <c r="F43" s="10">
        <f t="shared" si="2"/>
        <v>13857</v>
      </c>
      <c r="G43" s="11">
        <f t="shared" si="0"/>
        <v>0.8709069197410596</v>
      </c>
    </row>
    <row r="44" spans="1:7" ht="11.25">
      <c r="A44" s="100">
        <f t="shared" si="1"/>
        <v>43</v>
      </c>
      <c r="B44" s="100" t="s">
        <v>3256</v>
      </c>
      <c r="C44" s="100" t="s">
        <v>3257</v>
      </c>
      <c r="D44" s="100" t="s">
        <v>3258</v>
      </c>
      <c r="E44" s="101">
        <v>74</v>
      </c>
      <c r="F44" s="10">
        <f t="shared" si="2"/>
        <v>13931</v>
      </c>
      <c r="G44" s="11">
        <f t="shared" si="0"/>
        <v>0.8755577902080321</v>
      </c>
    </row>
    <row r="45" spans="1:7" ht="11.25">
      <c r="A45" s="100">
        <f t="shared" si="1"/>
        <v>44</v>
      </c>
      <c r="B45" s="100" t="s">
        <v>3259</v>
      </c>
      <c r="C45" s="100" t="s">
        <v>3260</v>
      </c>
      <c r="D45" s="100" t="s">
        <v>3261</v>
      </c>
      <c r="E45" s="101">
        <v>71</v>
      </c>
      <c r="F45" s="10">
        <f t="shared" si="2"/>
        <v>14002</v>
      </c>
      <c r="G45" s="11">
        <f t="shared" si="0"/>
        <v>0.8800201118722896</v>
      </c>
    </row>
    <row r="46" spans="1:7" ht="11.25">
      <c r="A46" s="100">
        <f t="shared" si="1"/>
        <v>45</v>
      </c>
      <c r="B46" s="100" t="s">
        <v>3262</v>
      </c>
      <c r="C46" s="100" t="s">
        <v>3263</v>
      </c>
      <c r="D46" s="100" t="s">
        <v>3264</v>
      </c>
      <c r="E46" s="101">
        <v>63</v>
      </c>
      <c r="F46" s="10">
        <f t="shared" si="2"/>
        <v>14065</v>
      </c>
      <c r="G46" s="11">
        <f t="shared" si="0"/>
        <v>0.8839796367293068</v>
      </c>
    </row>
    <row r="47" spans="1:7" ht="11.25">
      <c r="A47" s="100">
        <f t="shared" si="1"/>
        <v>46</v>
      </c>
      <c r="B47" s="100" t="s">
        <v>3265</v>
      </c>
      <c r="C47" s="100" t="s">
        <v>3266</v>
      </c>
      <c r="D47" s="100" t="s">
        <v>3267</v>
      </c>
      <c r="E47" s="101">
        <v>62</v>
      </c>
      <c r="F47" s="10">
        <f t="shared" si="2"/>
        <v>14127</v>
      </c>
      <c r="G47" s="11">
        <f t="shared" si="0"/>
        <v>0.8878763119854189</v>
      </c>
    </row>
    <row r="48" spans="1:7" ht="11.25">
      <c r="A48" s="100">
        <f t="shared" si="1"/>
        <v>47</v>
      </c>
      <c r="B48" s="100" t="s">
        <v>3268</v>
      </c>
      <c r="C48" s="100" t="s">
        <v>3269</v>
      </c>
      <c r="D48" s="100" t="s">
        <v>3270</v>
      </c>
      <c r="E48" s="101">
        <v>58</v>
      </c>
      <c r="F48" s="10">
        <f t="shared" si="2"/>
        <v>14185</v>
      </c>
      <c r="G48" s="11">
        <f t="shared" si="0"/>
        <v>0.8915215888379109</v>
      </c>
    </row>
    <row r="49" spans="1:7" ht="11.25">
      <c r="A49" s="100">
        <f t="shared" si="1"/>
        <v>48</v>
      </c>
      <c r="B49" s="100" t="s">
        <v>3271</v>
      </c>
      <c r="C49" s="100" t="s">
        <v>3272</v>
      </c>
      <c r="D49" s="100" t="s">
        <v>3273</v>
      </c>
      <c r="E49" s="101">
        <v>58</v>
      </c>
      <c r="F49" s="10">
        <f t="shared" si="2"/>
        <v>14243</v>
      </c>
      <c r="G49" s="11">
        <f t="shared" si="0"/>
        <v>0.8951668656904028</v>
      </c>
    </row>
    <row r="50" spans="1:7" ht="11.25">
      <c r="A50" s="100">
        <f t="shared" si="1"/>
        <v>49</v>
      </c>
      <c r="B50" s="100" t="s">
        <v>3274</v>
      </c>
      <c r="C50" s="100" t="s">
        <v>3275</v>
      </c>
      <c r="D50" s="100" t="s">
        <v>3276</v>
      </c>
      <c r="E50" s="101">
        <v>57</v>
      </c>
      <c r="F50" s="10">
        <f t="shared" si="2"/>
        <v>14300</v>
      </c>
      <c r="G50" s="11">
        <f t="shared" si="0"/>
        <v>0.8987492929419898</v>
      </c>
    </row>
    <row r="51" spans="1:7" ht="11.25">
      <c r="A51" s="100">
        <f t="shared" si="1"/>
        <v>50</v>
      </c>
      <c r="B51" s="100" t="s">
        <v>3277</v>
      </c>
      <c r="C51" s="100" t="s">
        <v>3278</v>
      </c>
      <c r="D51" s="100" t="s">
        <v>3279</v>
      </c>
      <c r="E51" s="101">
        <v>55</v>
      </c>
      <c r="F51" s="10">
        <f t="shared" si="2"/>
        <v>14355</v>
      </c>
      <c r="G51" s="11">
        <f t="shared" si="0"/>
        <v>0.9022060209917667</v>
      </c>
    </row>
    <row r="52" spans="1:7" ht="11.25">
      <c r="A52" s="100">
        <f t="shared" si="1"/>
        <v>51</v>
      </c>
      <c r="B52" s="100" t="s">
        <v>3280</v>
      </c>
      <c r="C52" s="100" t="s">
        <v>3281</v>
      </c>
      <c r="D52" s="100" t="s">
        <v>3282</v>
      </c>
      <c r="E52" s="101">
        <v>54</v>
      </c>
      <c r="F52" s="10">
        <f t="shared" si="2"/>
        <v>14409</v>
      </c>
      <c r="G52" s="11">
        <f t="shared" si="0"/>
        <v>0.9055998994406386</v>
      </c>
    </row>
    <row r="53" spans="1:7" ht="11.25">
      <c r="A53" s="100">
        <f t="shared" si="1"/>
        <v>52</v>
      </c>
      <c r="B53" s="100" t="s">
        <v>3283</v>
      </c>
      <c r="C53" s="100" t="s">
        <v>3284</v>
      </c>
      <c r="D53" s="100" t="s">
        <v>3285</v>
      </c>
      <c r="E53" s="101">
        <v>51</v>
      </c>
      <c r="F53" s="10">
        <f t="shared" si="2"/>
        <v>14460</v>
      </c>
      <c r="G53" s="11">
        <f t="shared" si="0"/>
        <v>0.9088052290867953</v>
      </c>
    </row>
    <row r="54" spans="1:7" ht="11.25">
      <c r="A54" s="100">
        <f t="shared" si="1"/>
        <v>53</v>
      </c>
      <c r="B54" s="100" t="s">
        <v>3286</v>
      </c>
      <c r="C54" s="100" t="s">
        <v>3287</v>
      </c>
      <c r="D54" s="100" t="s">
        <v>3288</v>
      </c>
      <c r="E54" s="101">
        <v>48</v>
      </c>
      <c r="F54" s="10">
        <f t="shared" si="2"/>
        <v>14508</v>
      </c>
      <c r="G54" s="11">
        <f t="shared" si="0"/>
        <v>0.911822009930237</v>
      </c>
    </row>
    <row r="55" spans="1:7" ht="11.25">
      <c r="A55" s="100">
        <f t="shared" si="1"/>
        <v>54</v>
      </c>
      <c r="B55" s="100" t="s">
        <v>3289</v>
      </c>
      <c r="C55" s="100" t="s">
        <v>3290</v>
      </c>
      <c r="D55" s="100" t="s">
        <v>328</v>
      </c>
      <c r="E55" s="101">
        <v>47</v>
      </c>
      <c r="F55" s="10">
        <f t="shared" si="2"/>
        <v>14555</v>
      </c>
      <c r="G55" s="11">
        <f t="shared" si="0"/>
        <v>0.9147759411727735</v>
      </c>
    </row>
    <row r="56" spans="1:7" ht="11.25">
      <c r="A56" s="100">
        <f t="shared" si="1"/>
        <v>55</v>
      </c>
      <c r="B56" s="100" t="s">
        <v>3291</v>
      </c>
      <c r="C56" s="100" t="s">
        <v>3292</v>
      </c>
      <c r="D56" s="100" t="s">
        <v>3293</v>
      </c>
      <c r="E56" s="101">
        <v>45</v>
      </c>
      <c r="F56" s="10">
        <f t="shared" si="2"/>
        <v>14600</v>
      </c>
      <c r="G56" s="11">
        <f t="shared" si="0"/>
        <v>0.9176041732135001</v>
      </c>
    </row>
    <row r="57" spans="1:7" ht="11.25">
      <c r="A57" s="100">
        <f t="shared" si="1"/>
        <v>56</v>
      </c>
      <c r="B57" s="100" t="s">
        <v>3294</v>
      </c>
      <c r="C57" s="100" t="s">
        <v>3295</v>
      </c>
      <c r="D57" s="100" t="s">
        <v>3296</v>
      </c>
      <c r="E57" s="101">
        <v>44</v>
      </c>
      <c r="F57" s="10">
        <f t="shared" si="2"/>
        <v>14644</v>
      </c>
      <c r="G57" s="11">
        <f t="shared" si="0"/>
        <v>0.9203695556533216</v>
      </c>
    </row>
    <row r="58" spans="1:7" ht="11.25">
      <c r="A58" s="100">
        <f t="shared" si="1"/>
        <v>57</v>
      </c>
      <c r="B58" s="100" t="s">
        <v>3297</v>
      </c>
      <c r="C58" s="100" t="s">
        <v>3298</v>
      </c>
      <c r="D58" s="100" t="s">
        <v>3299</v>
      </c>
      <c r="E58" s="101">
        <v>43</v>
      </c>
      <c r="F58" s="10">
        <f t="shared" si="2"/>
        <v>14687</v>
      </c>
      <c r="G58" s="11">
        <f t="shared" si="0"/>
        <v>0.9230720884922381</v>
      </c>
    </row>
    <row r="59" spans="1:7" ht="11.25">
      <c r="A59" s="100">
        <f t="shared" si="1"/>
        <v>58</v>
      </c>
      <c r="B59" s="100" t="s">
        <v>3300</v>
      </c>
      <c r="C59" s="100" t="s">
        <v>3301</v>
      </c>
      <c r="D59" s="100" t="s">
        <v>3302</v>
      </c>
      <c r="E59" s="101">
        <v>43</v>
      </c>
      <c r="F59" s="10">
        <f t="shared" si="2"/>
        <v>14730</v>
      </c>
      <c r="G59" s="11">
        <f t="shared" si="0"/>
        <v>0.9257746213311545</v>
      </c>
    </row>
    <row r="60" spans="1:7" ht="11.25">
      <c r="A60" s="100">
        <f t="shared" si="1"/>
        <v>59</v>
      </c>
      <c r="B60" s="100" t="s">
        <v>3303</v>
      </c>
      <c r="C60" s="100" t="s">
        <v>3304</v>
      </c>
      <c r="D60" s="100" t="s">
        <v>3305</v>
      </c>
      <c r="E60" s="101">
        <v>42</v>
      </c>
      <c r="F60" s="10">
        <f t="shared" si="2"/>
        <v>14772</v>
      </c>
      <c r="G60" s="11">
        <f t="shared" si="0"/>
        <v>0.928414304569166</v>
      </c>
    </row>
    <row r="61" spans="1:7" ht="11.25">
      <c r="A61" s="100">
        <f t="shared" si="1"/>
        <v>60</v>
      </c>
      <c r="B61" s="100" t="s">
        <v>3306</v>
      </c>
      <c r="C61" s="100" t="s">
        <v>3307</v>
      </c>
      <c r="D61" s="100" t="s">
        <v>3308</v>
      </c>
      <c r="E61" s="101">
        <v>40</v>
      </c>
      <c r="F61" s="10">
        <f t="shared" si="2"/>
        <v>14812</v>
      </c>
      <c r="G61" s="11">
        <f t="shared" si="0"/>
        <v>0.9309282886053674</v>
      </c>
    </row>
    <row r="62" spans="1:7" ht="11.25">
      <c r="A62" s="100">
        <f t="shared" si="1"/>
        <v>61</v>
      </c>
      <c r="B62" s="100" t="s">
        <v>3309</v>
      </c>
      <c r="C62" s="100" t="s">
        <v>3310</v>
      </c>
      <c r="D62" s="100" t="s">
        <v>3311</v>
      </c>
      <c r="E62" s="101">
        <v>40</v>
      </c>
      <c r="F62" s="10">
        <f t="shared" si="2"/>
        <v>14852</v>
      </c>
      <c r="G62" s="11">
        <f t="shared" si="0"/>
        <v>0.9334422726415688</v>
      </c>
    </row>
    <row r="63" spans="1:7" ht="11.25">
      <c r="A63" s="100">
        <f t="shared" si="1"/>
        <v>62</v>
      </c>
      <c r="B63" s="100" t="s">
        <v>3312</v>
      </c>
      <c r="C63" s="100" t="s">
        <v>3313</v>
      </c>
      <c r="D63" s="100" t="s">
        <v>3314</v>
      </c>
      <c r="E63" s="101">
        <v>38</v>
      </c>
      <c r="F63" s="10">
        <f t="shared" si="2"/>
        <v>14890</v>
      </c>
      <c r="G63" s="11">
        <f t="shared" si="0"/>
        <v>0.93583055747596</v>
      </c>
    </row>
    <row r="64" spans="1:7" ht="11.25">
      <c r="A64" s="100">
        <f t="shared" si="1"/>
        <v>63</v>
      </c>
      <c r="B64" s="100" t="s">
        <v>3315</v>
      </c>
      <c r="C64" s="100" t="s">
        <v>3316</v>
      </c>
      <c r="D64" s="100" t="s">
        <v>3317</v>
      </c>
      <c r="E64" s="101">
        <v>37</v>
      </c>
      <c r="F64" s="10">
        <f t="shared" si="2"/>
        <v>14927</v>
      </c>
      <c r="G64" s="11">
        <f t="shared" si="0"/>
        <v>0.9381559927094463</v>
      </c>
    </row>
    <row r="65" spans="1:7" ht="11.25">
      <c r="A65" s="100">
        <f t="shared" si="1"/>
        <v>64</v>
      </c>
      <c r="B65" s="100" t="s">
        <v>3318</v>
      </c>
      <c r="C65" s="100" t="s">
        <v>3319</v>
      </c>
      <c r="D65" s="100" t="s">
        <v>3320</v>
      </c>
      <c r="E65" s="101">
        <v>35</v>
      </c>
      <c r="F65" s="10">
        <f t="shared" si="2"/>
        <v>14962</v>
      </c>
      <c r="G65" s="11">
        <f t="shared" si="0"/>
        <v>0.9403557287411225</v>
      </c>
    </row>
    <row r="66" spans="1:7" ht="11.25">
      <c r="A66" s="100">
        <f t="shared" si="1"/>
        <v>65</v>
      </c>
      <c r="B66" s="100" t="s">
        <v>3321</v>
      </c>
      <c r="C66" s="100" t="s">
        <v>3322</v>
      </c>
      <c r="D66" s="100" t="s">
        <v>3323</v>
      </c>
      <c r="E66" s="101">
        <v>34</v>
      </c>
      <c r="F66" s="10">
        <f t="shared" si="2"/>
        <v>14996</v>
      </c>
      <c r="G66" s="11">
        <f t="shared" si="0"/>
        <v>0.9424926151718936</v>
      </c>
    </row>
    <row r="67" spans="1:7" ht="11.25">
      <c r="A67" s="100">
        <f t="shared" si="1"/>
        <v>66</v>
      </c>
      <c r="B67" s="100" t="s">
        <v>3324</v>
      </c>
      <c r="C67" s="100" t="s">
        <v>3325</v>
      </c>
      <c r="D67" s="100" t="s">
        <v>3326</v>
      </c>
      <c r="E67" s="101">
        <v>34</v>
      </c>
      <c r="F67" s="10">
        <f t="shared" si="2"/>
        <v>15030</v>
      </c>
      <c r="G67" s="11">
        <f aca="true" t="shared" si="3" ref="G67:G130">F67/F$135</f>
        <v>0.9446295016026648</v>
      </c>
    </row>
    <row r="68" spans="1:7" ht="11.25">
      <c r="A68" s="100">
        <f aca="true" t="shared" si="4" ref="A68:A131">A67+1</f>
        <v>67</v>
      </c>
      <c r="B68" s="100" t="s">
        <v>3327</v>
      </c>
      <c r="C68" s="100" t="s">
        <v>3328</v>
      </c>
      <c r="D68" s="100" t="s">
        <v>3329</v>
      </c>
      <c r="E68" s="101">
        <v>32</v>
      </c>
      <c r="F68" s="10">
        <f aca="true" t="shared" si="5" ref="F68:F131">E68+F67</f>
        <v>15062</v>
      </c>
      <c r="G68" s="11">
        <f t="shared" si="3"/>
        <v>0.9466406888316259</v>
      </c>
    </row>
    <row r="69" spans="1:7" ht="11.25">
      <c r="A69" s="100">
        <f t="shared" si="4"/>
        <v>68</v>
      </c>
      <c r="B69" s="100" t="s">
        <v>3330</v>
      </c>
      <c r="C69" s="100" t="s">
        <v>3331</v>
      </c>
      <c r="D69" s="100" t="s">
        <v>3332</v>
      </c>
      <c r="E69" s="101">
        <v>31</v>
      </c>
      <c r="F69" s="10">
        <f t="shared" si="5"/>
        <v>15093</v>
      </c>
      <c r="G69" s="11">
        <f t="shared" si="3"/>
        <v>0.948589026459682</v>
      </c>
    </row>
    <row r="70" spans="1:7" ht="11.25">
      <c r="A70" s="100">
        <f t="shared" si="4"/>
        <v>69</v>
      </c>
      <c r="B70" s="100" t="s">
        <v>3333</v>
      </c>
      <c r="C70" s="100" t="s">
        <v>3334</v>
      </c>
      <c r="D70" s="100" t="s">
        <v>3335</v>
      </c>
      <c r="E70" s="101">
        <v>30</v>
      </c>
      <c r="F70" s="10">
        <f t="shared" si="5"/>
        <v>15123</v>
      </c>
      <c r="G70" s="11">
        <f t="shared" si="3"/>
        <v>0.950474514486833</v>
      </c>
    </row>
    <row r="71" spans="1:7" ht="11.25">
      <c r="A71" s="100">
        <f t="shared" si="4"/>
        <v>70</v>
      </c>
      <c r="B71" s="100" t="s">
        <v>3336</v>
      </c>
      <c r="C71" s="100" t="s">
        <v>2006</v>
      </c>
      <c r="D71" s="100" t="s">
        <v>2007</v>
      </c>
      <c r="E71" s="101">
        <v>28</v>
      </c>
      <c r="F71" s="10">
        <f t="shared" si="5"/>
        <v>15151</v>
      </c>
      <c r="G71" s="11">
        <f t="shared" si="3"/>
        <v>0.952234303312174</v>
      </c>
    </row>
    <row r="72" spans="1:7" ht="11.25">
      <c r="A72" s="100">
        <f t="shared" si="4"/>
        <v>71</v>
      </c>
      <c r="B72" s="100" t="s">
        <v>2008</v>
      </c>
      <c r="C72" s="100" t="s">
        <v>2009</v>
      </c>
      <c r="D72" s="100" t="s">
        <v>2010</v>
      </c>
      <c r="E72" s="101">
        <v>28</v>
      </c>
      <c r="F72" s="10">
        <f t="shared" si="5"/>
        <v>15179</v>
      </c>
      <c r="G72" s="11">
        <f t="shared" si="3"/>
        <v>0.953994092137515</v>
      </c>
    </row>
    <row r="73" spans="1:7" ht="11.25">
      <c r="A73" s="100">
        <f t="shared" si="4"/>
        <v>72</v>
      </c>
      <c r="B73" s="100" t="s">
        <v>2011</v>
      </c>
      <c r="C73" s="100" t="s">
        <v>2012</v>
      </c>
      <c r="D73" s="100" t="s">
        <v>2013</v>
      </c>
      <c r="E73" s="101">
        <v>26</v>
      </c>
      <c r="F73" s="10">
        <f t="shared" si="5"/>
        <v>15205</v>
      </c>
      <c r="G73" s="11">
        <f t="shared" si="3"/>
        <v>0.9556281817610458</v>
      </c>
    </row>
    <row r="74" spans="1:7" ht="11.25">
      <c r="A74" s="100">
        <f t="shared" si="4"/>
        <v>73</v>
      </c>
      <c r="B74" s="100" t="s">
        <v>2014</v>
      </c>
      <c r="C74" s="100" t="s">
        <v>2015</v>
      </c>
      <c r="D74" s="100" t="s">
        <v>2016</v>
      </c>
      <c r="E74" s="101">
        <v>25</v>
      </c>
      <c r="F74" s="10">
        <f t="shared" si="5"/>
        <v>15230</v>
      </c>
      <c r="G74" s="11">
        <f t="shared" si="3"/>
        <v>0.9571994217836717</v>
      </c>
    </row>
    <row r="75" spans="1:7" ht="11.25">
      <c r="A75" s="100">
        <f t="shared" si="4"/>
        <v>74</v>
      </c>
      <c r="B75" s="100" t="s">
        <v>2017</v>
      </c>
      <c r="C75" s="100" t="s">
        <v>2018</v>
      </c>
      <c r="D75" s="100" t="s">
        <v>2019</v>
      </c>
      <c r="E75" s="101">
        <v>25</v>
      </c>
      <c r="F75" s="10">
        <f t="shared" si="5"/>
        <v>15255</v>
      </c>
      <c r="G75" s="11">
        <f t="shared" si="3"/>
        <v>0.9587706618062976</v>
      </c>
    </row>
    <row r="76" spans="1:7" ht="11.25">
      <c r="A76" s="100">
        <f t="shared" si="4"/>
        <v>75</v>
      </c>
      <c r="B76" s="100" t="s">
        <v>2020</v>
      </c>
      <c r="C76" s="100" t="s">
        <v>2021</v>
      </c>
      <c r="D76" s="100" t="s">
        <v>2022</v>
      </c>
      <c r="E76" s="101">
        <v>24</v>
      </c>
      <c r="F76" s="10">
        <f t="shared" si="5"/>
        <v>15279</v>
      </c>
      <c r="G76" s="11">
        <f t="shared" si="3"/>
        <v>0.9602790522280183</v>
      </c>
    </row>
    <row r="77" spans="1:7" ht="11.25">
      <c r="A77" s="100">
        <f t="shared" si="4"/>
        <v>76</v>
      </c>
      <c r="B77" s="100" t="s">
        <v>2023</v>
      </c>
      <c r="C77" s="100" t="s">
        <v>2024</v>
      </c>
      <c r="D77" s="100" t="s">
        <v>2025</v>
      </c>
      <c r="E77" s="101">
        <v>23</v>
      </c>
      <c r="F77" s="10">
        <f t="shared" si="5"/>
        <v>15302</v>
      </c>
      <c r="G77" s="11">
        <f t="shared" si="3"/>
        <v>0.9617245930488342</v>
      </c>
    </row>
    <row r="78" spans="1:7" ht="11.25">
      <c r="A78" s="100">
        <f t="shared" si="4"/>
        <v>77</v>
      </c>
      <c r="B78" s="100" t="s">
        <v>2026</v>
      </c>
      <c r="C78" s="100" t="s">
        <v>2027</v>
      </c>
      <c r="D78" s="100" t="s">
        <v>2028</v>
      </c>
      <c r="E78" s="101">
        <v>22</v>
      </c>
      <c r="F78" s="10">
        <f t="shared" si="5"/>
        <v>15324</v>
      </c>
      <c r="G78" s="11">
        <f t="shared" si="3"/>
        <v>0.9631072842687449</v>
      </c>
    </row>
    <row r="79" spans="1:7" ht="11.25">
      <c r="A79" s="100">
        <f t="shared" si="4"/>
        <v>78</v>
      </c>
      <c r="B79" s="100" t="s">
        <v>2029</v>
      </c>
      <c r="C79" s="100" t="s">
        <v>2030</v>
      </c>
      <c r="D79" s="100" t="s">
        <v>2031</v>
      </c>
      <c r="E79" s="101">
        <v>21</v>
      </c>
      <c r="F79" s="10">
        <f t="shared" si="5"/>
        <v>15345</v>
      </c>
      <c r="G79" s="11">
        <f t="shared" si="3"/>
        <v>0.9644271258877506</v>
      </c>
    </row>
    <row r="80" spans="1:7" ht="11.25">
      <c r="A80" s="100">
        <f t="shared" si="4"/>
        <v>79</v>
      </c>
      <c r="B80" s="100" t="s">
        <v>2032</v>
      </c>
      <c r="C80" s="100" t="s">
        <v>2033</v>
      </c>
      <c r="D80" s="100" t="s">
        <v>2034</v>
      </c>
      <c r="E80" s="101">
        <v>20</v>
      </c>
      <c r="F80" s="10">
        <f t="shared" si="5"/>
        <v>15365</v>
      </c>
      <c r="G80" s="11">
        <f t="shared" si="3"/>
        <v>0.9656841179058513</v>
      </c>
    </row>
    <row r="81" spans="1:7" ht="11.25">
      <c r="A81" s="100">
        <f t="shared" si="4"/>
        <v>80</v>
      </c>
      <c r="B81" s="100" t="s">
        <v>2035</v>
      </c>
      <c r="C81" s="100" t="s">
        <v>2036</v>
      </c>
      <c r="D81" s="100" t="s">
        <v>2037</v>
      </c>
      <c r="E81" s="101">
        <v>20</v>
      </c>
      <c r="F81" s="10">
        <f t="shared" si="5"/>
        <v>15385</v>
      </c>
      <c r="G81" s="11">
        <f t="shared" si="3"/>
        <v>0.966941109923952</v>
      </c>
    </row>
    <row r="82" spans="1:7" ht="11.25">
      <c r="A82" s="100">
        <f t="shared" si="4"/>
        <v>81</v>
      </c>
      <c r="B82" s="100" t="s">
        <v>2038</v>
      </c>
      <c r="C82" s="100" t="s">
        <v>2039</v>
      </c>
      <c r="D82" s="100" t="s">
        <v>2040</v>
      </c>
      <c r="E82" s="101">
        <v>19</v>
      </c>
      <c r="F82" s="10">
        <f t="shared" si="5"/>
        <v>15404</v>
      </c>
      <c r="G82" s="11">
        <f t="shared" si="3"/>
        <v>0.9681352523411476</v>
      </c>
    </row>
    <row r="83" spans="1:7" ht="11.25">
      <c r="A83" s="100">
        <f t="shared" si="4"/>
        <v>82</v>
      </c>
      <c r="B83" s="100" t="s">
        <v>2041</v>
      </c>
      <c r="C83" s="100" t="s">
        <v>2042</v>
      </c>
      <c r="D83" s="100" t="s">
        <v>2043</v>
      </c>
      <c r="E83" s="101">
        <v>18</v>
      </c>
      <c r="F83" s="10">
        <f t="shared" si="5"/>
        <v>15422</v>
      </c>
      <c r="G83" s="11">
        <f t="shared" si="3"/>
        <v>0.9692665451574383</v>
      </c>
    </row>
    <row r="84" spans="1:7" ht="11.25">
      <c r="A84" s="100">
        <f t="shared" si="4"/>
        <v>83</v>
      </c>
      <c r="B84" s="100" t="s">
        <v>2044</v>
      </c>
      <c r="C84" s="100" t="s">
        <v>2045</v>
      </c>
      <c r="D84" s="100" t="s">
        <v>2046</v>
      </c>
      <c r="E84" s="101">
        <v>18</v>
      </c>
      <c r="F84" s="10">
        <f t="shared" si="5"/>
        <v>15440</v>
      </c>
      <c r="G84" s="11">
        <f t="shared" si="3"/>
        <v>0.9703978379737289</v>
      </c>
    </row>
    <row r="85" spans="1:7" ht="11.25">
      <c r="A85" s="100">
        <f t="shared" si="4"/>
        <v>84</v>
      </c>
      <c r="B85" s="100" t="s">
        <v>2047</v>
      </c>
      <c r="C85" s="100" t="s">
        <v>2048</v>
      </c>
      <c r="D85" s="100" t="s">
        <v>2049</v>
      </c>
      <c r="E85" s="101">
        <v>18</v>
      </c>
      <c r="F85" s="10">
        <f t="shared" si="5"/>
        <v>15458</v>
      </c>
      <c r="G85" s="11">
        <f t="shared" si="3"/>
        <v>0.9715291307900195</v>
      </c>
    </row>
    <row r="86" spans="1:7" ht="11.25">
      <c r="A86" s="100">
        <f t="shared" si="4"/>
        <v>85</v>
      </c>
      <c r="B86" s="100" t="s">
        <v>2050</v>
      </c>
      <c r="C86" s="100" t="s">
        <v>2051</v>
      </c>
      <c r="D86" s="100" t="s">
        <v>2052</v>
      </c>
      <c r="E86" s="101">
        <v>18</v>
      </c>
      <c r="F86" s="10">
        <f t="shared" si="5"/>
        <v>15476</v>
      </c>
      <c r="G86" s="11">
        <f t="shared" si="3"/>
        <v>0.9726604236063101</v>
      </c>
    </row>
    <row r="87" spans="1:7" ht="11.25">
      <c r="A87" s="100">
        <f t="shared" si="4"/>
        <v>86</v>
      </c>
      <c r="B87" s="100" t="s">
        <v>2053</v>
      </c>
      <c r="C87" s="100" t="s">
        <v>2054</v>
      </c>
      <c r="D87" s="100" t="s">
        <v>2055</v>
      </c>
      <c r="E87" s="101">
        <v>18</v>
      </c>
      <c r="F87" s="10">
        <f t="shared" si="5"/>
        <v>15494</v>
      </c>
      <c r="G87" s="11">
        <f t="shared" si="3"/>
        <v>0.9737917164226008</v>
      </c>
    </row>
    <row r="88" spans="1:7" ht="11.25">
      <c r="A88" s="100">
        <f t="shared" si="4"/>
        <v>87</v>
      </c>
      <c r="B88" s="100" t="s">
        <v>2056</v>
      </c>
      <c r="C88" s="100" t="s">
        <v>2057</v>
      </c>
      <c r="D88" s="100" t="s">
        <v>2058</v>
      </c>
      <c r="E88" s="101">
        <v>17</v>
      </c>
      <c r="F88" s="10">
        <f t="shared" si="5"/>
        <v>15511</v>
      </c>
      <c r="G88" s="11">
        <f t="shared" si="3"/>
        <v>0.9748601596379863</v>
      </c>
    </row>
    <row r="89" spans="1:7" ht="11.25">
      <c r="A89" s="100">
        <f t="shared" si="4"/>
        <v>88</v>
      </c>
      <c r="B89" s="100" t="s">
        <v>2059</v>
      </c>
      <c r="C89" s="100" t="s">
        <v>2060</v>
      </c>
      <c r="D89" s="100" t="s">
        <v>2061</v>
      </c>
      <c r="E89" s="101">
        <v>16</v>
      </c>
      <c r="F89" s="10">
        <f t="shared" si="5"/>
        <v>15527</v>
      </c>
      <c r="G89" s="11">
        <f t="shared" si="3"/>
        <v>0.9758657532524668</v>
      </c>
    </row>
    <row r="90" spans="1:7" ht="11.25">
      <c r="A90" s="100">
        <f t="shared" si="4"/>
        <v>89</v>
      </c>
      <c r="B90" s="100" t="s">
        <v>2062</v>
      </c>
      <c r="C90" s="100" t="s">
        <v>2063</v>
      </c>
      <c r="D90" s="100" t="s">
        <v>2064</v>
      </c>
      <c r="E90" s="101">
        <v>15</v>
      </c>
      <c r="F90" s="10">
        <f t="shared" si="5"/>
        <v>15542</v>
      </c>
      <c r="G90" s="11">
        <f t="shared" si="3"/>
        <v>0.9768084972660424</v>
      </c>
    </row>
    <row r="91" spans="1:7" ht="11.25">
      <c r="A91" s="100">
        <f t="shared" si="4"/>
        <v>90</v>
      </c>
      <c r="B91" s="100" t="s">
        <v>2065</v>
      </c>
      <c r="C91" s="100" t="s">
        <v>2066</v>
      </c>
      <c r="D91" s="100" t="s">
        <v>2067</v>
      </c>
      <c r="E91" s="101">
        <v>15</v>
      </c>
      <c r="F91" s="10">
        <f t="shared" si="5"/>
        <v>15557</v>
      </c>
      <c r="G91" s="11">
        <f t="shared" si="3"/>
        <v>0.9777512412796179</v>
      </c>
    </row>
    <row r="92" spans="1:7" ht="11.25">
      <c r="A92" s="100">
        <f t="shared" si="4"/>
        <v>91</v>
      </c>
      <c r="B92" s="100" t="s">
        <v>2068</v>
      </c>
      <c r="C92" s="100" t="s">
        <v>2069</v>
      </c>
      <c r="D92" s="100" t="s">
        <v>2070</v>
      </c>
      <c r="E92" s="101">
        <v>15</v>
      </c>
      <c r="F92" s="10">
        <f t="shared" si="5"/>
        <v>15572</v>
      </c>
      <c r="G92" s="11">
        <f t="shared" si="3"/>
        <v>0.9786939852931934</v>
      </c>
    </row>
    <row r="93" spans="1:7" ht="11.25">
      <c r="A93" s="100">
        <f t="shared" si="4"/>
        <v>92</v>
      </c>
      <c r="B93" s="100" t="s">
        <v>2071</v>
      </c>
      <c r="C93" s="100" t="s">
        <v>2072</v>
      </c>
      <c r="D93" s="100" t="s">
        <v>328</v>
      </c>
      <c r="E93" s="101">
        <v>15</v>
      </c>
      <c r="F93" s="10">
        <f t="shared" si="5"/>
        <v>15587</v>
      </c>
      <c r="G93" s="11">
        <f t="shared" si="3"/>
        <v>0.9796367293067689</v>
      </c>
    </row>
    <row r="94" spans="1:7" ht="11.25">
      <c r="A94" s="100">
        <f t="shared" si="4"/>
        <v>93</v>
      </c>
      <c r="B94" s="100" t="s">
        <v>2073</v>
      </c>
      <c r="C94" s="100" t="s">
        <v>2074</v>
      </c>
      <c r="D94" s="100" t="s">
        <v>2075</v>
      </c>
      <c r="E94" s="101">
        <v>15</v>
      </c>
      <c r="F94" s="10">
        <f t="shared" si="5"/>
        <v>15602</v>
      </c>
      <c r="G94" s="11">
        <f t="shared" si="3"/>
        <v>0.9805794733203445</v>
      </c>
    </row>
    <row r="95" spans="1:7" ht="11.25">
      <c r="A95" s="100">
        <f t="shared" si="4"/>
        <v>94</v>
      </c>
      <c r="B95" s="100" t="s">
        <v>2076</v>
      </c>
      <c r="C95" s="100" t="s">
        <v>2077</v>
      </c>
      <c r="D95" s="100" t="s">
        <v>2078</v>
      </c>
      <c r="E95" s="101">
        <v>15</v>
      </c>
      <c r="F95" s="10">
        <f t="shared" si="5"/>
        <v>15617</v>
      </c>
      <c r="G95" s="11">
        <f t="shared" si="3"/>
        <v>0.98152221733392</v>
      </c>
    </row>
    <row r="96" spans="1:7" ht="11.25">
      <c r="A96" s="100">
        <f t="shared" si="4"/>
        <v>95</v>
      </c>
      <c r="B96" s="100" t="s">
        <v>2079</v>
      </c>
      <c r="C96" s="100" t="s">
        <v>2080</v>
      </c>
      <c r="D96" s="100" t="s">
        <v>2081</v>
      </c>
      <c r="E96" s="101">
        <v>15</v>
      </c>
      <c r="F96" s="10">
        <f t="shared" si="5"/>
        <v>15632</v>
      </c>
      <c r="G96" s="11">
        <f t="shared" si="3"/>
        <v>0.9824649613474954</v>
      </c>
    </row>
    <row r="97" spans="1:7" ht="11.25">
      <c r="A97" s="100">
        <f t="shared" si="4"/>
        <v>96</v>
      </c>
      <c r="B97" s="100" t="s">
        <v>2082</v>
      </c>
      <c r="C97" s="100" t="s">
        <v>2083</v>
      </c>
      <c r="D97" s="100" t="s">
        <v>2084</v>
      </c>
      <c r="E97" s="101">
        <v>15</v>
      </c>
      <c r="F97" s="10">
        <f t="shared" si="5"/>
        <v>15647</v>
      </c>
      <c r="G97" s="11">
        <f t="shared" si="3"/>
        <v>0.9834077053610709</v>
      </c>
    </row>
    <row r="98" spans="1:7" ht="11.25">
      <c r="A98" s="100">
        <f t="shared" si="4"/>
        <v>97</v>
      </c>
      <c r="B98" s="100" t="s">
        <v>2085</v>
      </c>
      <c r="C98" s="100" t="s">
        <v>2086</v>
      </c>
      <c r="D98" s="100" t="s">
        <v>2087</v>
      </c>
      <c r="E98" s="101">
        <v>14</v>
      </c>
      <c r="F98" s="10">
        <f t="shared" si="5"/>
        <v>15661</v>
      </c>
      <c r="G98" s="11">
        <f t="shared" si="3"/>
        <v>0.9842875997737415</v>
      </c>
    </row>
    <row r="99" spans="1:7" ht="11.25">
      <c r="A99" s="100">
        <f t="shared" si="4"/>
        <v>98</v>
      </c>
      <c r="B99" s="100" t="s">
        <v>2088</v>
      </c>
      <c r="C99" s="100" t="s">
        <v>2089</v>
      </c>
      <c r="D99" s="100" t="s">
        <v>2090</v>
      </c>
      <c r="E99" s="101">
        <v>12</v>
      </c>
      <c r="F99" s="10">
        <f t="shared" si="5"/>
        <v>15673</v>
      </c>
      <c r="G99" s="11">
        <f t="shared" si="3"/>
        <v>0.9850417949846019</v>
      </c>
    </row>
    <row r="100" spans="1:7" ht="11.25">
      <c r="A100" s="100">
        <f t="shared" si="4"/>
        <v>99</v>
      </c>
      <c r="B100" s="100" t="s">
        <v>2091</v>
      </c>
      <c r="C100" s="100" t="s">
        <v>1153</v>
      </c>
      <c r="D100" s="100" t="s">
        <v>328</v>
      </c>
      <c r="E100" s="101">
        <v>12</v>
      </c>
      <c r="F100" s="10">
        <f t="shared" si="5"/>
        <v>15685</v>
      </c>
      <c r="G100" s="11">
        <f t="shared" si="3"/>
        <v>0.9857959901954623</v>
      </c>
    </row>
    <row r="101" spans="1:7" ht="11.25">
      <c r="A101" s="100">
        <f t="shared" si="4"/>
        <v>100</v>
      </c>
      <c r="B101" s="100" t="s">
        <v>1154</v>
      </c>
      <c r="C101" s="100" t="s">
        <v>1155</v>
      </c>
      <c r="D101" s="100" t="s">
        <v>328</v>
      </c>
      <c r="E101" s="101">
        <v>11</v>
      </c>
      <c r="F101" s="10">
        <f t="shared" si="5"/>
        <v>15696</v>
      </c>
      <c r="G101" s="11">
        <f t="shared" si="3"/>
        <v>0.9864873358054176</v>
      </c>
    </row>
    <row r="102" spans="1:7" ht="11.25">
      <c r="A102" s="100">
        <f t="shared" si="4"/>
        <v>101</v>
      </c>
      <c r="B102" s="100" t="s">
        <v>1156</v>
      </c>
      <c r="C102" s="100" t="s">
        <v>1157</v>
      </c>
      <c r="D102" s="100" t="s">
        <v>1158</v>
      </c>
      <c r="E102" s="101">
        <v>11</v>
      </c>
      <c r="F102" s="10">
        <f t="shared" si="5"/>
        <v>15707</v>
      </c>
      <c r="G102" s="11">
        <f t="shared" si="3"/>
        <v>0.987178681415373</v>
      </c>
    </row>
    <row r="103" spans="1:7" ht="11.25">
      <c r="A103" s="100">
        <f t="shared" si="4"/>
        <v>102</v>
      </c>
      <c r="B103" s="100" t="s">
        <v>1159</v>
      </c>
      <c r="C103" s="100" t="s">
        <v>3417</v>
      </c>
      <c r="D103" s="100" t="s">
        <v>3418</v>
      </c>
      <c r="E103" s="101">
        <v>10</v>
      </c>
      <c r="F103" s="10">
        <f t="shared" si="5"/>
        <v>15717</v>
      </c>
      <c r="G103" s="11">
        <f t="shared" si="3"/>
        <v>0.9878071774244234</v>
      </c>
    </row>
    <row r="104" spans="1:7" ht="11.25">
      <c r="A104" s="100">
        <f t="shared" si="4"/>
        <v>103</v>
      </c>
      <c r="B104" s="100" t="s">
        <v>3419</v>
      </c>
      <c r="C104" s="100" t="s">
        <v>3420</v>
      </c>
      <c r="D104" s="100" t="s">
        <v>3421</v>
      </c>
      <c r="E104" s="101">
        <v>10</v>
      </c>
      <c r="F104" s="10">
        <f t="shared" si="5"/>
        <v>15727</v>
      </c>
      <c r="G104" s="11">
        <f t="shared" si="3"/>
        <v>0.9884356734334737</v>
      </c>
    </row>
    <row r="105" spans="1:7" ht="11.25">
      <c r="A105" s="100">
        <f t="shared" si="4"/>
        <v>104</v>
      </c>
      <c r="B105" s="100" t="s">
        <v>3422</v>
      </c>
      <c r="C105" s="100" t="s">
        <v>3423</v>
      </c>
      <c r="D105" s="100" t="s">
        <v>3424</v>
      </c>
      <c r="E105" s="101">
        <v>10</v>
      </c>
      <c r="F105" s="10">
        <f t="shared" si="5"/>
        <v>15737</v>
      </c>
      <c r="G105" s="11">
        <f t="shared" si="3"/>
        <v>0.9890641694425241</v>
      </c>
    </row>
    <row r="106" spans="1:7" ht="11.25">
      <c r="A106" s="100">
        <f t="shared" si="4"/>
        <v>105</v>
      </c>
      <c r="B106" s="100" t="s">
        <v>3425</v>
      </c>
      <c r="C106" s="100" t="s">
        <v>3426</v>
      </c>
      <c r="D106" s="100" t="s">
        <v>3427</v>
      </c>
      <c r="E106" s="101">
        <v>10</v>
      </c>
      <c r="F106" s="10">
        <f t="shared" si="5"/>
        <v>15747</v>
      </c>
      <c r="G106" s="11">
        <f t="shared" si="3"/>
        <v>0.9896926654515744</v>
      </c>
    </row>
    <row r="107" spans="1:7" ht="11.25">
      <c r="A107" s="100">
        <f t="shared" si="4"/>
        <v>106</v>
      </c>
      <c r="B107" s="100" t="s">
        <v>3428</v>
      </c>
      <c r="C107" s="100" t="s">
        <v>3429</v>
      </c>
      <c r="D107" s="100" t="s">
        <v>3430</v>
      </c>
      <c r="E107" s="101">
        <v>10</v>
      </c>
      <c r="F107" s="10">
        <f t="shared" si="5"/>
        <v>15757</v>
      </c>
      <c r="G107" s="11">
        <f t="shared" si="3"/>
        <v>0.9903211614606248</v>
      </c>
    </row>
    <row r="108" spans="1:7" ht="11.25">
      <c r="A108" s="100">
        <f t="shared" si="4"/>
        <v>107</v>
      </c>
      <c r="B108" s="100" t="s">
        <v>3431</v>
      </c>
      <c r="C108" s="100" t="s">
        <v>3432</v>
      </c>
      <c r="D108" s="100" t="s">
        <v>3433</v>
      </c>
      <c r="E108" s="101">
        <v>9</v>
      </c>
      <c r="F108" s="10">
        <f t="shared" si="5"/>
        <v>15766</v>
      </c>
      <c r="G108" s="11">
        <f t="shared" si="3"/>
        <v>0.99088680786877</v>
      </c>
    </row>
    <row r="109" spans="1:7" ht="11.25">
      <c r="A109" s="100">
        <f t="shared" si="4"/>
        <v>108</v>
      </c>
      <c r="B109" s="100" t="s">
        <v>3434</v>
      </c>
      <c r="C109" s="100" t="s">
        <v>3435</v>
      </c>
      <c r="D109" s="100" t="s">
        <v>3436</v>
      </c>
      <c r="E109" s="101">
        <v>9</v>
      </c>
      <c r="F109" s="10">
        <f t="shared" si="5"/>
        <v>15775</v>
      </c>
      <c r="G109" s="11">
        <f t="shared" si="3"/>
        <v>0.9914524542769153</v>
      </c>
    </row>
    <row r="110" spans="1:7" ht="11.25">
      <c r="A110" s="100">
        <f t="shared" si="4"/>
        <v>109</v>
      </c>
      <c r="B110" s="100" t="s">
        <v>3437</v>
      </c>
      <c r="C110" s="100" t="s">
        <v>3438</v>
      </c>
      <c r="D110" s="100" t="s">
        <v>3439</v>
      </c>
      <c r="E110" s="101">
        <v>9</v>
      </c>
      <c r="F110" s="10">
        <f t="shared" si="5"/>
        <v>15784</v>
      </c>
      <c r="G110" s="11">
        <f t="shared" si="3"/>
        <v>0.9920181006850607</v>
      </c>
    </row>
    <row r="111" spans="1:7" ht="11.25">
      <c r="A111" s="100">
        <f t="shared" si="4"/>
        <v>110</v>
      </c>
      <c r="B111" s="100" t="s">
        <v>3440</v>
      </c>
      <c r="C111" s="100" t="s">
        <v>3441</v>
      </c>
      <c r="D111" s="100" t="s">
        <v>3442</v>
      </c>
      <c r="E111" s="101">
        <v>9</v>
      </c>
      <c r="F111" s="10">
        <f t="shared" si="5"/>
        <v>15793</v>
      </c>
      <c r="G111" s="11">
        <f t="shared" si="3"/>
        <v>0.992583747093206</v>
      </c>
    </row>
    <row r="112" spans="1:7" ht="11.25">
      <c r="A112" s="100">
        <f t="shared" si="4"/>
        <v>111</v>
      </c>
      <c r="B112" s="100" t="s">
        <v>3443</v>
      </c>
      <c r="C112" s="100" t="s">
        <v>3444</v>
      </c>
      <c r="D112" s="100" t="s">
        <v>3445</v>
      </c>
      <c r="E112" s="101">
        <v>9</v>
      </c>
      <c r="F112" s="10">
        <f t="shared" si="5"/>
        <v>15802</v>
      </c>
      <c r="G112" s="11">
        <f t="shared" si="3"/>
        <v>0.9931493935013512</v>
      </c>
    </row>
    <row r="113" spans="1:7" ht="11.25">
      <c r="A113" s="100">
        <f t="shared" si="4"/>
        <v>112</v>
      </c>
      <c r="B113" s="100" t="s">
        <v>3446</v>
      </c>
      <c r="C113" s="100" t="s">
        <v>3447</v>
      </c>
      <c r="D113" s="100" t="s">
        <v>328</v>
      </c>
      <c r="E113" s="101">
        <v>9</v>
      </c>
      <c r="F113" s="10">
        <f t="shared" si="5"/>
        <v>15811</v>
      </c>
      <c r="G113" s="11">
        <f t="shared" si="3"/>
        <v>0.9937150399094966</v>
      </c>
    </row>
    <row r="114" spans="1:7" ht="11.25">
      <c r="A114" s="100">
        <f t="shared" si="4"/>
        <v>113</v>
      </c>
      <c r="B114" s="100" t="s">
        <v>3448</v>
      </c>
      <c r="C114" s="100" t="s">
        <v>3449</v>
      </c>
      <c r="D114" s="100" t="s">
        <v>328</v>
      </c>
      <c r="E114" s="101">
        <v>8</v>
      </c>
      <c r="F114" s="10">
        <f t="shared" si="5"/>
        <v>15819</v>
      </c>
      <c r="G114" s="11">
        <f t="shared" si="3"/>
        <v>0.9942178367167368</v>
      </c>
    </row>
    <row r="115" spans="1:7" ht="11.25">
      <c r="A115" s="100">
        <f t="shared" si="4"/>
        <v>114</v>
      </c>
      <c r="B115" s="100" t="s">
        <v>3450</v>
      </c>
      <c r="C115" s="100" t="s">
        <v>3451</v>
      </c>
      <c r="D115" s="100" t="s">
        <v>3452</v>
      </c>
      <c r="E115" s="101">
        <v>8</v>
      </c>
      <c r="F115" s="10">
        <f t="shared" si="5"/>
        <v>15827</v>
      </c>
      <c r="G115" s="11">
        <f t="shared" si="3"/>
        <v>0.9947206335239771</v>
      </c>
    </row>
    <row r="116" spans="1:7" ht="11.25">
      <c r="A116" s="100">
        <f t="shared" si="4"/>
        <v>115</v>
      </c>
      <c r="B116" s="100" t="s">
        <v>3453</v>
      </c>
      <c r="C116" s="100" t="s">
        <v>3454</v>
      </c>
      <c r="D116" s="100" t="s">
        <v>3455</v>
      </c>
      <c r="E116" s="101">
        <v>8</v>
      </c>
      <c r="F116" s="10">
        <f t="shared" si="5"/>
        <v>15835</v>
      </c>
      <c r="G116" s="11">
        <f t="shared" si="3"/>
        <v>0.9952234303312174</v>
      </c>
    </row>
    <row r="117" spans="1:7" ht="11.25">
      <c r="A117" s="100">
        <f t="shared" si="4"/>
        <v>116</v>
      </c>
      <c r="B117" s="100" t="s">
        <v>3456</v>
      </c>
      <c r="C117" s="100" t="s">
        <v>3457</v>
      </c>
      <c r="D117" s="100" t="s">
        <v>328</v>
      </c>
      <c r="E117" s="101">
        <v>8</v>
      </c>
      <c r="F117" s="10">
        <f t="shared" si="5"/>
        <v>15843</v>
      </c>
      <c r="G117" s="11">
        <f t="shared" si="3"/>
        <v>0.9957262271384577</v>
      </c>
    </row>
    <row r="118" spans="1:7" ht="11.25">
      <c r="A118" s="100">
        <f t="shared" si="4"/>
        <v>117</v>
      </c>
      <c r="B118" s="100" t="s">
        <v>3458</v>
      </c>
      <c r="C118" s="100" t="s">
        <v>3459</v>
      </c>
      <c r="D118" s="100" t="s">
        <v>328</v>
      </c>
      <c r="E118" s="101">
        <v>6</v>
      </c>
      <c r="F118" s="10">
        <f t="shared" si="5"/>
        <v>15849</v>
      </c>
      <c r="G118" s="11">
        <f t="shared" si="3"/>
        <v>0.9961033247438879</v>
      </c>
    </row>
    <row r="119" spans="1:7" ht="11.25">
      <c r="A119" s="100">
        <f t="shared" si="4"/>
        <v>118</v>
      </c>
      <c r="B119" s="100" t="s">
        <v>3460</v>
      </c>
      <c r="C119" s="100" t="s">
        <v>3461</v>
      </c>
      <c r="D119" s="100" t="s">
        <v>3462</v>
      </c>
      <c r="E119" s="101">
        <v>6</v>
      </c>
      <c r="F119" s="10">
        <f t="shared" si="5"/>
        <v>15855</v>
      </c>
      <c r="G119" s="11">
        <f t="shared" si="3"/>
        <v>0.9964804223493181</v>
      </c>
    </row>
    <row r="120" spans="1:7" ht="11.25">
      <c r="A120" s="100">
        <f t="shared" si="4"/>
        <v>119</v>
      </c>
      <c r="B120" s="100" t="s">
        <v>3463</v>
      </c>
      <c r="C120" s="100" t="s">
        <v>3464</v>
      </c>
      <c r="D120" s="100" t="s">
        <v>3465</v>
      </c>
      <c r="E120" s="101">
        <v>6</v>
      </c>
      <c r="F120" s="10">
        <f t="shared" si="5"/>
        <v>15861</v>
      </c>
      <c r="G120" s="11">
        <f t="shared" si="3"/>
        <v>0.9968575199547483</v>
      </c>
    </row>
    <row r="121" spans="1:7" ht="11.25">
      <c r="A121" s="100">
        <f t="shared" si="4"/>
        <v>120</v>
      </c>
      <c r="B121" s="100" t="s">
        <v>3466</v>
      </c>
      <c r="C121" s="100" t="s">
        <v>3467</v>
      </c>
      <c r="D121" s="100" t="s">
        <v>3468</v>
      </c>
      <c r="E121" s="101">
        <v>6</v>
      </c>
      <c r="F121" s="10">
        <f t="shared" si="5"/>
        <v>15867</v>
      </c>
      <c r="G121" s="11">
        <f t="shared" si="3"/>
        <v>0.9972346175601785</v>
      </c>
    </row>
    <row r="122" spans="1:7" ht="11.25">
      <c r="A122" s="100">
        <f t="shared" si="4"/>
        <v>121</v>
      </c>
      <c r="B122" s="100" t="s">
        <v>3469</v>
      </c>
      <c r="C122" s="100" t="s">
        <v>3470</v>
      </c>
      <c r="D122" s="100" t="s">
        <v>3470</v>
      </c>
      <c r="E122" s="101">
        <v>5</v>
      </c>
      <c r="F122" s="10">
        <f t="shared" si="5"/>
        <v>15872</v>
      </c>
      <c r="G122" s="11">
        <f t="shared" si="3"/>
        <v>0.9975488655647037</v>
      </c>
    </row>
    <row r="123" spans="1:7" ht="11.25">
      <c r="A123" s="100">
        <f t="shared" si="4"/>
        <v>122</v>
      </c>
      <c r="B123" s="100" t="s">
        <v>3471</v>
      </c>
      <c r="C123" s="100" t="s">
        <v>3472</v>
      </c>
      <c r="D123" s="100" t="s">
        <v>328</v>
      </c>
      <c r="E123" s="101">
        <v>5</v>
      </c>
      <c r="F123" s="10">
        <f t="shared" si="5"/>
        <v>15877</v>
      </c>
      <c r="G123" s="11">
        <f t="shared" si="3"/>
        <v>0.9978631135692289</v>
      </c>
    </row>
    <row r="124" spans="1:7" ht="11.25">
      <c r="A124" s="100">
        <f t="shared" si="4"/>
        <v>123</v>
      </c>
      <c r="B124" s="100" t="s">
        <v>3473</v>
      </c>
      <c r="C124" s="100" t="s">
        <v>3474</v>
      </c>
      <c r="D124" s="100" t="s">
        <v>3475</v>
      </c>
      <c r="E124" s="101">
        <v>4</v>
      </c>
      <c r="F124" s="10">
        <f t="shared" si="5"/>
        <v>15881</v>
      </c>
      <c r="G124" s="11">
        <f t="shared" si="3"/>
        <v>0.998114511972849</v>
      </c>
    </row>
    <row r="125" spans="1:7" ht="11.25">
      <c r="A125" s="100">
        <f t="shared" si="4"/>
        <v>124</v>
      </c>
      <c r="B125" s="100" t="s">
        <v>3476</v>
      </c>
      <c r="C125" s="100" t="s">
        <v>3477</v>
      </c>
      <c r="D125" s="100" t="s">
        <v>328</v>
      </c>
      <c r="E125" s="101">
        <v>4</v>
      </c>
      <c r="F125" s="10">
        <f t="shared" si="5"/>
        <v>15885</v>
      </c>
      <c r="G125" s="11">
        <f t="shared" si="3"/>
        <v>0.9983659103764692</v>
      </c>
    </row>
    <row r="126" spans="1:7" ht="11.25">
      <c r="A126" s="100">
        <f t="shared" si="4"/>
        <v>125</v>
      </c>
      <c r="B126" s="100" t="s">
        <v>3478</v>
      </c>
      <c r="C126" s="100" t="s">
        <v>3479</v>
      </c>
      <c r="D126" s="100" t="s">
        <v>3480</v>
      </c>
      <c r="E126" s="101">
        <v>4</v>
      </c>
      <c r="F126" s="10">
        <f t="shared" si="5"/>
        <v>15889</v>
      </c>
      <c r="G126" s="11">
        <f t="shared" si="3"/>
        <v>0.9986173087800893</v>
      </c>
    </row>
    <row r="127" spans="1:7" ht="11.25">
      <c r="A127" s="100">
        <f t="shared" si="4"/>
        <v>126</v>
      </c>
      <c r="B127" s="100" t="s">
        <v>3481</v>
      </c>
      <c r="C127" s="100" t="s">
        <v>3482</v>
      </c>
      <c r="D127" s="100" t="s">
        <v>3483</v>
      </c>
      <c r="E127" s="101">
        <v>3</v>
      </c>
      <c r="F127" s="10">
        <f t="shared" si="5"/>
        <v>15892</v>
      </c>
      <c r="G127" s="11">
        <f t="shared" si="3"/>
        <v>0.9988058575828044</v>
      </c>
    </row>
    <row r="128" spans="1:7" ht="11.25">
      <c r="A128" s="100">
        <f t="shared" si="4"/>
        <v>127</v>
      </c>
      <c r="B128" s="100" t="s">
        <v>3484</v>
      </c>
      <c r="C128" s="100" t="s">
        <v>1214</v>
      </c>
      <c r="D128" s="100" t="s">
        <v>328</v>
      </c>
      <c r="E128" s="101">
        <v>3</v>
      </c>
      <c r="F128" s="10">
        <f t="shared" si="5"/>
        <v>15895</v>
      </c>
      <c r="G128" s="11">
        <f t="shared" si="3"/>
        <v>0.9989944063855195</v>
      </c>
    </row>
    <row r="129" spans="1:7" ht="11.25">
      <c r="A129" s="100">
        <f t="shared" si="4"/>
        <v>128</v>
      </c>
      <c r="B129" s="100" t="s">
        <v>1215</v>
      </c>
      <c r="C129" s="100" t="s">
        <v>1216</v>
      </c>
      <c r="D129" s="100" t="s">
        <v>328</v>
      </c>
      <c r="E129" s="101">
        <v>3</v>
      </c>
      <c r="F129" s="10">
        <f t="shared" si="5"/>
        <v>15898</v>
      </c>
      <c r="G129" s="11">
        <f t="shared" si="3"/>
        <v>0.9991829551882345</v>
      </c>
    </row>
    <row r="130" spans="1:7" ht="11.25">
      <c r="A130" s="100">
        <f t="shared" si="4"/>
        <v>129</v>
      </c>
      <c r="B130" s="100" t="s">
        <v>1217</v>
      </c>
      <c r="C130" s="100" t="s">
        <v>1218</v>
      </c>
      <c r="D130" s="100" t="s">
        <v>1219</v>
      </c>
      <c r="E130" s="101">
        <v>3</v>
      </c>
      <c r="F130" s="10">
        <f t="shared" si="5"/>
        <v>15901</v>
      </c>
      <c r="G130" s="11">
        <f t="shared" si="3"/>
        <v>0.9993715039909497</v>
      </c>
    </row>
    <row r="131" spans="1:7" ht="11.25">
      <c r="A131" s="100">
        <f t="shared" si="4"/>
        <v>130</v>
      </c>
      <c r="B131" s="100" t="s">
        <v>1220</v>
      </c>
      <c r="C131" s="100" t="s">
        <v>1221</v>
      </c>
      <c r="D131" s="100" t="s">
        <v>1222</v>
      </c>
      <c r="E131" s="101">
        <v>2</v>
      </c>
      <c r="F131" s="10">
        <f t="shared" si="5"/>
        <v>15903</v>
      </c>
      <c r="G131" s="11">
        <f>F131/F$135</f>
        <v>0.9994972031927597</v>
      </c>
    </row>
    <row r="132" spans="1:7" ht="11.25">
      <c r="A132" s="100">
        <f>A131+1</f>
        <v>131</v>
      </c>
      <c r="B132" s="100" t="s">
        <v>1223</v>
      </c>
      <c r="C132" s="100" t="s">
        <v>1224</v>
      </c>
      <c r="D132" s="100" t="s">
        <v>1225</v>
      </c>
      <c r="E132" s="101">
        <v>2</v>
      </c>
      <c r="F132" s="10">
        <f>E132+F131</f>
        <v>15905</v>
      </c>
      <c r="G132" s="11">
        <f>F132/F$135</f>
        <v>0.9996229023945697</v>
      </c>
    </row>
    <row r="133" spans="1:7" ht="11.25">
      <c r="A133" s="100">
        <f>A132+1</f>
        <v>132</v>
      </c>
      <c r="B133" s="100" t="s">
        <v>1226</v>
      </c>
      <c r="C133" s="100" t="s">
        <v>1227</v>
      </c>
      <c r="D133" s="100" t="s">
        <v>1228</v>
      </c>
      <c r="E133" s="101">
        <v>2</v>
      </c>
      <c r="F133" s="10">
        <f>E133+F132</f>
        <v>15907</v>
      </c>
      <c r="G133" s="11">
        <f>F133/F$135</f>
        <v>0.9997486015963799</v>
      </c>
    </row>
    <row r="134" spans="1:7" ht="11.25">
      <c r="A134" s="100">
        <f>A133+1</f>
        <v>133</v>
      </c>
      <c r="B134" s="100" t="s">
        <v>1229</v>
      </c>
      <c r="C134" s="100" t="s">
        <v>1230</v>
      </c>
      <c r="D134" s="100" t="s">
        <v>328</v>
      </c>
      <c r="E134" s="101">
        <v>2</v>
      </c>
      <c r="F134" s="10">
        <f>E134+F133</f>
        <v>15909</v>
      </c>
      <c r="G134" s="11">
        <f>F134/F$135</f>
        <v>0.99987430079819</v>
      </c>
    </row>
    <row r="135" spans="1:7" ht="12" thickBot="1">
      <c r="A135" s="104">
        <f>A134+1</f>
        <v>134</v>
      </c>
      <c r="B135" s="104" t="s">
        <v>1231</v>
      </c>
      <c r="C135" s="104" t="s">
        <v>1232</v>
      </c>
      <c r="D135" s="104" t="s">
        <v>328</v>
      </c>
      <c r="E135" s="105">
        <v>2</v>
      </c>
      <c r="F135" s="13">
        <f>E135+F134</f>
        <v>15911</v>
      </c>
      <c r="G135" s="14">
        <f>F135/F$135</f>
        <v>1</v>
      </c>
    </row>
    <row r="136" spans="1:7" ht="12" thickTop="1">
      <c r="A136" s="61"/>
      <c r="B136" s="61"/>
      <c r="C136" s="61"/>
      <c r="D136" s="61" t="s">
        <v>295</v>
      </c>
      <c r="E136" s="8">
        <f>SUM(E2:E135)</f>
        <v>15911</v>
      </c>
      <c r="F136" s="61"/>
      <c r="G136" s="61"/>
    </row>
  </sheetData>
  <printOptions/>
  <pageMargins left="0.75" right="0.75" top="1" bottom="1" header="0.4921259845" footer="0.4921259845"/>
  <pageSetup orientation="portrait" paperSize="9"/>
  <ignoredErrors>
    <ignoredError sqref="B2:C181" numberStoredAsText="1"/>
  </ignoredError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euil47"/>
  <dimension ref="A1:H11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187" customWidth="1"/>
    <col min="2" max="2" width="14.421875" style="187" customWidth="1"/>
    <col min="3" max="3" width="18.28125" style="187" bestFit="1" customWidth="1"/>
    <col min="4" max="4" width="41.00390625" style="187" bestFit="1" customWidth="1"/>
    <col min="5" max="5" width="41.00390625" style="186" bestFit="1" customWidth="1"/>
    <col min="6" max="6" width="11.421875" style="186" customWidth="1"/>
    <col min="7" max="16384" width="11.421875" style="187" customWidth="1"/>
  </cols>
  <sheetData>
    <row r="1" spans="1:7" s="140" customFormat="1" ht="45.75" thickBot="1">
      <c r="A1" s="180" t="s">
        <v>296</v>
      </c>
      <c r="B1" s="180" t="s">
        <v>329</v>
      </c>
      <c r="C1" s="180" t="s">
        <v>4646</v>
      </c>
      <c r="D1" s="180" t="s">
        <v>330</v>
      </c>
      <c r="E1" s="181" t="s">
        <v>303</v>
      </c>
      <c r="F1" s="189" t="s">
        <v>3416</v>
      </c>
      <c r="G1" s="15" t="s">
        <v>294</v>
      </c>
    </row>
    <row r="2" spans="1:8" ht="12" thickTop="1">
      <c r="A2" s="176">
        <v>1</v>
      </c>
      <c r="B2" s="176" t="s">
        <v>3145</v>
      </c>
      <c r="C2" s="176" t="s">
        <v>3146</v>
      </c>
      <c r="D2" s="176" t="s">
        <v>2912</v>
      </c>
      <c r="E2" s="177">
        <v>3239</v>
      </c>
      <c r="F2" s="177">
        <f>E2</f>
        <v>3239</v>
      </c>
      <c r="G2" s="9">
        <f>F2/F$113</f>
        <v>0.1572024849543778</v>
      </c>
      <c r="H2" s="141"/>
    </row>
    <row r="3" spans="1:8" ht="11.25">
      <c r="A3" s="178">
        <f>A2+1</f>
        <v>2</v>
      </c>
      <c r="B3" s="178" t="s">
        <v>3147</v>
      </c>
      <c r="C3" s="178" t="s">
        <v>3148</v>
      </c>
      <c r="D3" s="178" t="s">
        <v>2717</v>
      </c>
      <c r="E3" s="179">
        <v>1610</v>
      </c>
      <c r="F3" s="179">
        <f>E3+F2</f>
        <v>4849</v>
      </c>
      <c r="G3" s="11">
        <f aca="true" t="shared" si="0" ref="G3:G66">F3/F$113</f>
        <v>0.23534265191225004</v>
      </c>
      <c r="H3" s="141"/>
    </row>
    <row r="4" spans="1:8" ht="22.5">
      <c r="A4" s="178">
        <f aca="true" t="shared" si="1" ref="A4:A67">A3+1</f>
        <v>3</v>
      </c>
      <c r="B4" s="178" t="s">
        <v>3150</v>
      </c>
      <c r="C4" s="178" t="s">
        <v>3151</v>
      </c>
      <c r="D4" s="178" t="s">
        <v>3152</v>
      </c>
      <c r="E4" s="179">
        <v>1382</v>
      </c>
      <c r="F4" s="179">
        <f aca="true" t="shared" si="2" ref="F4:F67">E4+F3</f>
        <v>6231</v>
      </c>
      <c r="G4" s="11">
        <f t="shared" si="0"/>
        <v>0.302417006406523</v>
      </c>
      <c r="H4" s="141"/>
    </row>
    <row r="5" spans="1:8" ht="11.25">
      <c r="A5" s="178">
        <f t="shared" si="1"/>
        <v>4</v>
      </c>
      <c r="B5" s="178" t="s">
        <v>3153</v>
      </c>
      <c r="C5" s="178" t="s">
        <v>3154</v>
      </c>
      <c r="D5" s="178" t="s">
        <v>3465</v>
      </c>
      <c r="E5" s="179">
        <v>1043</v>
      </c>
      <c r="F5" s="179">
        <f t="shared" si="2"/>
        <v>7274</v>
      </c>
      <c r="G5" s="11">
        <f t="shared" si="0"/>
        <v>0.3530382450009707</v>
      </c>
      <c r="H5" s="141"/>
    </row>
    <row r="6" spans="1:8" ht="11.25">
      <c r="A6" s="178">
        <f t="shared" si="1"/>
        <v>5</v>
      </c>
      <c r="B6" s="178" t="s">
        <v>3155</v>
      </c>
      <c r="C6" s="178" t="s">
        <v>3156</v>
      </c>
      <c r="D6" s="178" t="s">
        <v>3250</v>
      </c>
      <c r="E6" s="179">
        <v>1041</v>
      </c>
      <c r="F6" s="179">
        <f t="shared" si="2"/>
        <v>8315</v>
      </c>
      <c r="G6" s="11">
        <f t="shared" si="0"/>
        <v>0.40356241506503593</v>
      </c>
      <c r="H6" s="141"/>
    </row>
    <row r="7" spans="1:8" ht="11.25">
      <c r="A7" s="178">
        <f t="shared" si="1"/>
        <v>6</v>
      </c>
      <c r="B7" s="178" t="s">
        <v>3157</v>
      </c>
      <c r="C7" s="178" t="s">
        <v>3158</v>
      </c>
      <c r="D7" s="178" t="s">
        <v>3159</v>
      </c>
      <c r="E7" s="179">
        <v>848</v>
      </c>
      <c r="F7" s="179">
        <f t="shared" si="2"/>
        <v>9163</v>
      </c>
      <c r="G7" s="11">
        <f t="shared" si="0"/>
        <v>0.44471947194719474</v>
      </c>
      <c r="H7" s="141"/>
    </row>
    <row r="8" spans="1:8" ht="11.25">
      <c r="A8" s="178">
        <f t="shared" si="1"/>
        <v>7</v>
      </c>
      <c r="B8" s="178" t="s">
        <v>3160</v>
      </c>
      <c r="C8" s="178" t="s">
        <v>3161</v>
      </c>
      <c r="D8" s="178" t="s">
        <v>3162</v>
      </c>
      <c r="E8" s="179">
        <v>780</v>
      </c>
      <c r="F8" s="179">
        <f t="shared" si="2"/>
        <v>9943</v>
      </c>
      <c r="G8" s="11">
        <f t="shared" si="0"/>
        <v>0.4825761987963502</v>
      </c>
      <c r="H8" s="141"/>
    </row>
    <row r="9" spans="1:8" ht="11.25">
      <c r="A9" s="178">
        <f t="shared" si="1"/>
        <v>8</v>
      </c>
      <c r="B9" s="178" t="s">
        <v>3163</v>
      </c>
      <c r="C9" s="178" t="s">
        <v>3164</v>
      </c>
      <c r="D9" s="178" t="s">
        <v>3165</v>
      </c>
      <c r="E9" s="179">
        <v>702</v>
      </c>
      <c r="F9" s="179">
        <f t="shared" si="2"/>
        <v>10645</v>
      </c>
      <c r="G9" s="11">
        <f t="shared" si="0"/>
        <v>0.5166472529605902</v>
      </c>
      <c r="H9" s="141"/>
    </row>
    <row r="10" spans="1:8" ht="11.25">
      <c r="A10" s="178">
        <f t="shared" si="1"/>
        <v>9</v>
      </c>
      <c r="B10" s="178" t="s">
        <v>3166</v>
      </c>
      <c r="C10" s="178" t="s">
        <v>3167</v>
      </c>
      <c r="D10" s="178" t="s">
        <v>3168</v>
      </c>
      <c r="E10" s="179">
        <v>682</v>
      </c>
      <c r="F10" s="179">
        <f t="shared" si="2"/>
        <v>11327</v>
      </c>
      <c r="G10" s="11">
        <f t="shared" si="0"/>
        <v>0.5497476218210057</v>
      </c>
      <c r="H10" s="141"/>
    </row>
    <row r="11" spans="1:8" ht="22.5">
      <c r="A11" s="178">
        <f t="shared" si="1"/>
        <v>10</v>
      </c>
      <c r="B11" s="178" t="s">
        <v>3169</v>
      </c>
      <c r="C11" s="178" t="s">
        <v>3170</v>
      </c>
      <c r="D11" s="178" t="s">
        <v>3171</v>
      </c>
      <c r="E11" s="179">
        <v>657</v>
      </c>
      <c r="F11" s="179">
        <f t="shared" si="2"/>
        <v>11984</v>
      </c>
      <c r="G11" s="11">
        <f t="shared" si="0"/>
        <v>0.5816346340516405</v>
      </c>
      <c r="H11" s="141"/>
    </row>
    <row r="12" spans="1:8" ht="11.25">
      <c r="A12" s="178">
        <f t="shared" si="1"/>
        <v>11</v>
      </c>
      <c r="B12" s="178" t="s">
        <v>3172</v>
      </c>
      <c r="C12" s="178" t="s">
        <v>3146</v>
      </c>
      <c r="D12" s="178" t="s">
        <v>2064</v>
      </c>
      <c r="E12" s="179">
        <v>522</v>
      </c>
      <c r="F12" s="179">
        <f t="shared" si="2"/>
        <v>12506</v>
      </c>
      <c r="G12" s="11">
        <f t="shared" si="0"/>
        <v>0.6069695204814599</v>
      </c>
      <c r="H12" s="141"/>
    </row>
    <row r="13" spans="1:8" ht="11.25">
      <c r="A13" s="178">
        <f t="shared" si="1"/>
        <v>12</v>
      </c>
      <c r="B13" s="178" t="s">
        <v>3173</v>
      </c>
      <c r="C13" s="178" t="s">
        <v>3174</v>
      </c>
      <c r="D13" s="178" t="s">
        <v>3175</v>
      </c>
      <c r="E13" s="179">
        <v>514</v>
      </c>
      <c r="F13" s="179">
        <f t="shared" si="2"/>
        <v>13020</v>
      </c>
      <c r="G13" s="11">
        <f t="shared" si="0"/>
        <v>0.6319161327897496</v>
      </c>
      <c r="H13" s="141"/>
    </row>
    <row r="14" spans="1:8" ht="11.25">
      <c r="A14" s="178">
        <f t="shared" si="1"/>
        <v>13</v>
      </c>
      <c r="B14" s="178" t="s">
        <v>3176</v>
      </c>
      <c r="C14" s="178" t="s">
        <v>3164</v>
      </c>
      <c r="D14" s="178" t="s">
        <v>3177</v>
      </c>
      <c r="E14" s="179">
        <v>396</v>
      </c>
      <c r="F14" s="179">
        <f t="shared" si="2"/>
        <v>13416</v>
      </c>
      <c r="G14" s="11">
        <f t="shared" si="0"/>
        <v>0.6511357018054746</v>
      </c>
      <c r="H14" s="141"/>
    </row>
    <row r="15" spans="1:8" ht="11.25">
      <c r="A15" s="178">
        <f t="shared" si="1"/>
        <v>14</v>
      </c>
      <c r="B15" s="178" t="s">
        <v>3178</v>
      </c>
      <c r="C15" s="178" t="s">
        <v>3179</v>
      </c>
      <c r="D15" s="178" t="s">
        <v>3149</v>
      </c>
      <c r="E15" s="179">
        <v>395</v>
      </c>
      <c r="F15" s="179">
        <f t="shared" si="2"/>
        <v>13811</v>
      </c>
      <c r="G15" s="11">
        <f t="shared" si="0"/>
        <v>0.6703067365560086</v>
      </c>
      <c r="H15" s="141"/>
    </row>
    <row r="16" spans="1:8" ht="11.25">
      <c r="A16" s="178">
        <f t="shared" si="1"/>
        <v>15</v>
      </c>
      <c r="B16" s="178" t="s">
        <v>3180</v>
      </c>
      <c r="C16" s="178" t="s">
        <v>3181</v>
      </c>
      <c r="D16" s="178" t="s">
        <v>3182</v>
      </c>
      <c r="E16" s="179">
        <v>348</v>
      </c>
      <c r="F16" s="179">
        <f t="shared" si="2"/>
        <v>14159</v>
      </c>
      <c r="G16" s="11">
        <f t="shared" si="0"/>
        <v>0.6871966608425548</v>
      </c>
      <c r="H16" s="141"/>
    </row>
    <row r="17" spans="1:8" ht="11.25">
      <c r="A17" s="178">
        <f t="shared" si="1"/>
        <v>16</v>
      </c>
      <c r="B17" s="178" t="s">
        <v>3183</v>
      </c>
      <c r="C17" s="178" t="s">
        <v>3184</v>
      </c>
      <c r="D17" s="178" t="s">
        <v>1362</v>
      </c>
      <c r="E17" s="179">
        <v>317</v>
      </c>
      <c r="F17" s="179">
        <f t="shared" si="2"/>
        <v>14476</v>
      </c>
      <c r="G17" s="11">
        <f t="shared" si="0"/>
        <v>0.7025820229081732</v>
      </c>
      <c r="H17" s="141"/>
    </row>
    <row r="18" spans="1:8" ht="11.25">
      <c r="A18" s="178">
        <f t="shared" si="1"/>
        <v>17</v>
      </c>
      <c r="B18" s="178" t="s">
        <v>3185</v>
      </c>
      <c r="C18" s="178" t="s">
        <v>3186</v>
      </c>
      <c r="D18" s="178" t="s">
        <v>3187</v>
      </c>
      <c r="E18" s="179">
        <v>306</v>
      </c>
      <c r="F18" s="179">
        <f t="shared" si="2"/>
        <v>14782</v>
      </c>
      <c r="G18" s="11">
        <f t="shared" si="0"/>
        <v>0.717433508056688</v>
      </c>
      <c r="H18" s="141"/>
    </row>
    <row r="19" spans="1:8" ht="11.25">
      <c r="A19" s="178">
        <f t="shared" si="1"/>
        <v>18</v>
      </c>
      <c r="B19" s="178" t="s">
        <v>3751</v>
      </c>
      <c r="C19" s="178" t="s">
        <v>3752</v>
      </c>
      <c r="D19" s="178" t="s">
        <v>3264</v>
      </c>
      <c r="E19" s="179">
        <v>270</v>
      </c>
      <c r="F19" s="179">
        <f t="shared" si="2"/>
        <v>15052</v>
      </c>
      <c r="G19" s="11">
        <f t="shared" si="0"/>
        <v>0.7305377596583188</v>
      </c>
      <c r="H19" s="141"/>
    </row>
    <row r="20" spans="1:8" ht="11.25">
      <c r="A20" s="178">
        <f t="shared" si="1"/>
        <v>19</v>
      </c>
      <c r="B20" s="178" t="s">
        <v>3188</v>
      </c>
      <c r="C20" s="178" t="s">
        <v>3189</v>
      </c>
      <c r="D20" s="178" t="s">
        <v>3190</v>
      </c>
      <c r="E20" s="179">
        <v>247</v>
      </c>
      <c r="F20" s="179">
        <f t="shared" si="2"/>
        <v>15299</v>
      </c>
      <c r="G20" s="11">
        <f t="shared" si="0"/>
        <v>0.7425257231605513</v>
      </c>
      <c r="H20" s="141"/>
    </row>
    <row r="21" spans="1:8" ht="11.25">
      <c r="A21" s="178">
        <f t="shared" si="1"/>
        <v>20</v>
      </c>
      <c r="B21" s="178" t="s">
        <v>3191</v>
      </c>
      <c r="C21" s="178" t="s">
        <v>3192</v>
      </c>
      <c r="D21" s="178" t="s">
        <v>3193</v>
      </c>
      <c r="E21" s="179">
        <v>224</v>
      </c>
      <c r="F21" s="179">
        <f t="shared" si="2"/>
        <v>15523</v>
      </c>
      <c r="G21" s="11">
        <f t="shared" si="0"/>
        <v>0.7533973985633857</v>
      </c>
      <c r="H21" s="141"/>
    </row>
    <row r="22" spans="1:8" ht="11.25">
      <c r="A22" s="178">
        <f t="shared" si="1"/>
        <v>21</v>
      </c>
      <c r="B22" s="178" t="s">
        <v>3194</v>
      </c>
      <c r="C22" s="178" t="s">
        <v>3195</v>
      </c>
      <c r="D22" s="178" t="s">
        <v>3196</v>
      </c>
      <c r="E22" s="179">
        <v>213</v>
      </c>
      <c r="F22" s="179">
        <f t="shared" si="2"/>
        <v>15736</v>
      </c>
      <c r="G22" s="11">
        <f t="shared" si="0"/>
        <v>0.7637351970491166</v>
      </c>
      <c r="H22" s="141"/>
    </row>
    <row r="23" spans="1:8" ht="11.25">
      <c r="A23" s="178">
        <f t="shared" si="1"/>
        <v>22</v>
      </c>
      <c r="B23" s="178" t="s">
        <v>3197</v>
      </c>
      <c r="C23" s="178" t="s">
        <v>3146</v>
      </c>
      <c r="D23" s="178" t="s">
        <v>2708</v>
      </c>
      <c r="E23" s="179">
        <v>209</v>
      </c>
      <c r="F23" s="179">
        <f t="shared" si="2"/>
        <v>15945</v>
      </c>
      <c r="G23" s="11">
        <f t="shared" si="0"/>
        <v>0.7738788584740827</v>
      </c>
      <c r="H23" s="141"/>
    </row>
    <row r="24" spans="1:8" ht="11.25">
      <c r="A24" s="178">
        <f t="shared" si="1"/>
        <v>23</v>
      </c>
      <c r="B24" s="178" t="s">
        <v>3198</v>
      </c>
      <c r="C24" s="178" t="s">
        <v>3199</v>
      </c>
      <c r="D24" s="178" t="s">
        <v>2081</v>
      </c>
      <c r="E24" s="179">
        <v>205</v>
      </c>
      <c r="F24" s="179">
        <f t="shared" si="2"/>
        <v>16150</v>
      </c>
      <c r="G24" s="11">
        <f t="shared" si="0"/>
        <v>0.7838283828382838</v>
      </c>
      <c r="H24" s="141"/>
    </row>
    <row r="25" spans="1:8" ht="11.25">
      <c r="A25" s="178">
        <f t="shared" si="1"/>
        <v>24</v>
      </c>
      <c r="B25" s="178" t="s">
        <v>3200</v>
      </c>
      <c r="C25" s="178" t="s">
        <v>3201</v>
      </c>
      <c r="D25" s="178" t="s">
        <v>3202</v>
      </c>
      <c r="E25" s="179">
        <v>202</v>
      </c>
      <c r="F25" s="179">
        <f t="shared" si="2"/>
        <v>16352</v>
      </c>
      <c r="G25" s="11">
        <f t="shared" si="0"/>
        <v>0.7936323044069112</v>
      </c>
      <c r="H25" s="141"/>
    </row>
    <row r="26" spans="1:8" ht="11.25">
      <c r="A26" s="178">
        <f t="shared" si="1"/>
        <v>25</v>
      </c>
      <c r="B26" s="178" t="s">
        <v>3203</v>
      </c>
      <c r="C26" s="178" t="s">
        <v>3151</v>
      </c>
      <c r="D26" s="178" t="s">
        <v>3204</v>
      </c>
      <c r="E26" s="179">
        <v>185</v>
      </c>
      <c r="F26" s="179">
        <f t="shared" si="2"/>
        <v>16537</v>
      </c>
      <c r="G26" s="11">
        <f t="shared" si="0"/>
        <v>0.8026111434672879</v>
      </c>
      <c r="H26" s="141"/>
    </row>
    <row r="27" spans="1:8" ht="11.25">
      <c r="A27" s="178">
        <f t="shared" si="1"/>
        <v>26</v>
      </c>
      <c r="B27" s="178" t="s">
        <v>3205</v>
      </c>
      <c r="C27" s="178" t="s">
        <v>3206</v>
      </c>
      <c r="D27" s="178" t="s">
        <v>2087</v>
      </c>
      <c r="E27" s="179">
        <v>178</v>
      </c>
      <c r="F27" s="179">
        <f t="shared" si="2"/>
        <v>16715</v>
      </c>
      <c r="G27" s="11">
        <f t="shared" si="0"/>
        <v>0.811250242671326</v>
      </c>
      <c r="H27" s="141"/>
    </row>
    <row r="28" spans="1:8" ht="11.25">
      <c r="A28" s="178">
        <f t="shared" si="1"/>
        <v>27</v>
      </c>
      <c r="B28" s="178" t="s">
        <v>3207</v>
      </c>
      <c r="C28" s="178" t="s">
        <v>3208</v>
      </c>
      <c r="D28" s="178" t="s">
        <v>2016</v>
      </c>
      <c r="E28" s="179">
        <v>177</v>
      </c>
      <c r="F28" s="179">
        <f t="shared" si="2"/>
        <v>16892</v>
      </c>
      <c r="G28" s="11">
        <f t="shared" si="0"/>
        <v>0.8198408076101728</v>
      </c>
      <c r="H28" s="141"/>
    </row>
    <row r="29" spans="1:8" ht="11.25">
      <c r="A29" s="178">
        <f t="shared" si="1"/>
        <v>28</v>
      </c>
      <c r="B29" s="178" t="s">
        <v>3209</v>
      </c>
      <c r="C29" s="178" t="s">
        <v>3210</v>
      </c>
      <c r="D29" s="178" t="s">
        <v>3211</v>
      </c>
      <c r="E29" s="179">
        <v>162</v>
      </c>
      <c r="F29" s="179">
        <f t="shared" si="2"/>
        <v>17054</v>
      </c>
      <c r="G29" s="11">
        <f t="shared" si="0"/>
        <v>0.8277033585711512</v>
      </c>
      <c r="H29" s="141"/>
    </row>
    <row r="30" spans="1:8" ht="11.25">
      <c r="A30" s="178">
        <f t="shared" si="1"/>
        <v>29</v>
      </c>
      <c r="B30" s="178" t="s">
        <v>3212</v>
      </c>
      <c r="C30" s="178" t="s">
        <v>3213</v>
      </c>
      <c r="D30" s="178" t="s">
        <v>3214</v>
      </c>
      <c r="E30" s="179">
        <v>150</v>
      </c>
      <c r="F30" s="179">
        <f t="shared" si="2"/>
        <v>17204</v>
      </c>
      <c r="G30" s="11">
        <f t="shared" si="0"/>
        <v>0.834983498349835</v>
      </c>
      <c r="H30" s="141"/>
    </row>
    <row r="31" spans="1:8" ht="11.25">
      <c r="A31" s="178">
        <f t="shared" si="1"/>
        <v>30</v>
      </c>
      <c r="B31" s="178" t="s">
        <v>3215</v>
      </c>
      <c r="C31" s="178" t="s">
        <v>3216</v>
      </c>
      <c r="D31" s="178" t="s">
        <v>2723</v>
      </c>
      <c r="E31" s="179">
        <v>149</v>
      </c>
      <c r="F31" s="179">
        <f t="shared" si="2"/>
        <v>17353</v>
      </c>
      <c r="G31" s="11">
        <f t="shared" si="0"/>
        <v>0.8422151038633275</v>
      </c>
      <c r="H31" s="141"/>
    </row>
    <row r="32" spans="1:8" ht="11.25">
      <c r="A32" s="178">
        <f t="shared" si="1"/>
        <v>31</v>
      </c>
      <c r="B32" s="178" t="s">
        <v>3217</v>
      </c>
      <c r="C32" s="178" t="s">
        <v>3218</v>
      </c>
      <c r="D32" s="178" t="s">
        <v>3219</v>
      </c>
      <c r="E32" s="179">
        <v>146</v>
      </c>
      <c r="F32" s="179">
        <f t="shared" si="2"/>
        <v>17499</v>
      </c>
      <c r="G32" s="11">
        <f t="shared" si="0"/>
        <v>0.8493011065812464</v>
      </c>
      <c r="H32" s="141"/>
    </row>
    <row r="33" spans="1:8" ht="11.25">
      <c r="A33" s="178">
        <f t="shared" si="1"/>
        <v>32</v>
      </c>
      <c r="B33" s="178" t="s">
        <v>3220</v>
      </c>
      <c r="C33" s="178" t="s">
        <v>3005</v>
      </c>
      <c r="D33" s="178" t="s">
        <v>3323</v>
      </c>
      <c r="E33" s="179">
        <v>141</v>
      </c>
      <c r="F33" s="179">
        <f t="shared" si="2"/>
        <v>17640</v>
      </c>
      <c r="G33" s="11">
        <f t="shared" si="0"/>
        <v>0.856144437973209</v>
      </c>
      <c r="H33" s="141"/>
    </row>
    <row r="34" spans="1:8" ht="11.25">
      <c r="A34" s="178">
        <f t="shared" si="1"/>
        <v>33</v>
      </c>
      <c r="B34" s="178" t="s">
        <v>3221</v>
      </c>
      <c r="C34" s="178" t="s">
        <v>3222</v>
      </c>
      <c r="D34" s="178" t="s">
        <v>2702</v>
      </c>
      <c r="E34" s="179">
        <v>136</v>
      </c>
      <c r="F34" s="179">
        <f t="shared" si="2"/>
        <v>17776</v>
      </c>
      <c r="G34" s="11">
        <f t="shared" si="0"/>
        <v>0.8627450980392157</v>
      </c>
      <c r="H34" s="141"/>
    </row>
    <row r="35" spans="1:8" ht="11.25">
      <c r="A35" s="178">
        <f t="shared" si="1"/>
        <v>34</v>
      </c>
      <c r="B35" s="178" t="s">
        <v>3223</v>
      </c>
      <c r="C35" s="178" t="s">
        <v>3224</v>
      </c>
      <c r="D35" s="178" t="s">
        <v>3225</v>
      </c>
      <c r="E35" s="179">
        <v>136</v>
      </c>
      <c r="F35" s="179">
        <f t="shared" si="2"/>
        <v>17912</v>
      </c>
      <c r="G35" s="11">
        <f t="shared" si="0"/>
        <v>0.8693457581052223</v>
      </c>
      <c r="H35" s="141"/>
    </row>
    <row r="36" spans="1:8" ht="11.25">
      <c r="A36" s="178">
        <f t="shared" si="1"/>
        <v>35</v>
      </c>
      <c r="B36" s="178" t="s">
        <v>3226</v>
      </c>
      <c r="C36" s="178" t="s">
        <v>3227</v>
      </c>
      <c r="D36" s="178" t="s">
        <v>2034</v>
      </c>
      <c r="E36" s="179">
        <v>133</v>
      </c>
      <c r="F36" s="179">
        <f t="shared" si="2"/>
        <v>18045</v>
      </c>
      <c r="G36" s="11">
        <f t="shared" si="0"/>
        <v>0.8758008153756552</v>
      </c>
      <c r="H36" s="141"/>
    </row>
    <row r="37" spans="1:8" ht="11.25">
      <c r="A37" s="178">
        <f t="shared" si="1"/>
        <v>36</v>
      </c>
      <c r="B37" s="178" t="s">
        <v>3228</v>
      </c>
      <c r="C37" s="178" t="s">
        <v>3229</v>
      </c>
      <c r="D37" s="178" t="s">
        <v>3230</v>
      </c>
      <c r="E37" s="179">
        <v>115</v>
      </c>
      <c r="F37" s="179">
        <f t="shared" si="2"/>
        <v>18160</v>
      </c>
      <c r="G37" s="11">
        <f t="shared" si="0"/>
        <v>0.8813822558726461</v>
      </c>
      <c r="H37" s="141"/>
    </row>
    <row r="38" spans="1:8" ht="11.25">
      <c r="A38" s="178">
        <f t="shared" si="1"/>
        <v>37</v>
      </c>
      <c r="B38" s="178" t="s">
        <v>3231</v>
      </c>
      <c r="C38" s="178" t="s">
        <v>3232</v>
      </c>
      <c r="D38" s="178" t="s">
        <v>3468</v>
      </c>
      <c r="E38" s="179">
        <v>113</v>
      </c>
      <c r="F38" s="179">
        <f t="shared" si="2"/>
        <v>18273</v>
      </c>
      <c r="G38" s="11">
        <f t="shared" si="0"/>
        <v>0.8868666278392545</v>
      </c>
      <c r="H38" s="141"/>
    </row>
    <row r="39" spans="1:8" ht="11.25">
      <c r="A39" s="178">
        <f t="shared" si="1"/>
        <v>38</v>
      </c>
      <c r="B39" s="178" t="s">
        <v>3233</v>
      </c>
      <c r="C39" s="178" t="s">
        <v>3060</v>
      </c>
      <c r="D39" s="178" t="s">
        <v>3332</v>
      </c>
      <c r="E39" s="179">
        <v>103</v>
      </c>
      <c r="F39" s="179">
        <f t="shared" si="2"/>
        <v>18376</v>
      </c>
      <c r="G39" s="11">
        <f t="shared" si="0"/>
        <v>0.8918656571539507</v>
      </c>
      <c r="H39" s="141"/>
    </row>
    <row r="40" spans="1:8" ht="11.25">
      <c r="A40" s="178">
        <f t="shared" si="1"/>
        <v>39</v>
      </c>
      <c r="B40" s="178" t="s">
        <v>3234</v>
      </c>
      <c r="C40" s="178" t="s">
        <v>3235</v>
      </c>
      <c r="D40" s="178" t="s">
        <v>3236</v>
      </c>
      <c r="E40" s="179">
        <v>90</v>
      </c>
      <c r="F40" s="179">
        <f t="shared" si="2"/>
        <v>18466</v>
      </c>
      <c r="G40" s="11">
        <f t="shared" si="0"/>
        <v>0.8962337410211609</v>
      </c>
      <c r="H40" s="141"/>
    </row>
    <row r="41" spans="1:8" ht="11.25">
      <c r="A41" s="178">
        <f t="shared" si="1"/>
        <v>40</v>
      </c>
      <c r="B41" s="178" t="s">
        <v>3237</v>
      </c>
      <c r="C41" s="178" t="s">
        <v>3238</v>
      </c>
      <c r="D41" s="178" t="s">
        <v>3239</v>
      </c>
      <c r="E41" s="179">
        <v>86</v>
      </c>
      <c r="F41" s="179">
        <f t="shared" si="2"/>
        <v>18552</v>
      </c>
      <c r="G41" s="11">
        <f t="shared" si="0"/>
        <v>0.9004076878276063</v>
      </c>
      <c r="H41" s="141"/>
    </row>
    <row r="42" spans="1:8" ht="11.25">
      <c r="A42" s="178">
        <f t="shared" si="1"/>
        <v>41</v>
      </c>
      <c r="B42" s="178" t="s">
        <v>3240</v>
      </c>
      <c r="C42" s="178" t="s">
        <v>3146</v>
      </c>
      <c r="D42" s="178" t="s">
        <v>3267</v>
      </c>
      <c r="E42" s="179">
        <v>78</v>
      </c>
      <c r="F42" s="179">
        <f t="shared" si="2"/>
        <v>18630</v>
      </c>
      <c r="G42" s="11">
        <f t="shared" si="0"/>
        <v>0.9041933605125219</v>
      </c>
      <c r="H42" s="141"/>
    </row>
    <row r="43" spans="1:8" ht="11.25">
      <c r="A43" s="178">
        <f t="shared" si="1"/>
        <v>42</v>
      </c>
      <c r="B43" s="178" t="s">
        <v>3241</v>
      </c>
      <c r="C43" s="178" t="s">
        <v>3242</v>
      </c>
      <c r="D43" s="178" t="s">
        <v>3552</v>
      </c>
      <c r="E43" s="179">
        <v>77</v>
      </c>
      <c r="F43" s="179">
        <f t="shared" si="2"/>
        <v>18707</v>
      </c>
      <c r="G43" s="11">
        <f t="shared" si="0"/>
        <v>0.9079304989322462</v>
      </c>
      <c r="H43" s="141"/>
    </row>
    <row r="44" spans="1:8" ht="11.25">
      <c r="A44" s="178">
        <f t="shared" si="1"/>
        <v>43</v>
      </c>
      <c r="B44" s="178" t="s">
        <v>3553</v>
      </c>
      <c r="C44" s="178" t="s">
        <v>3554</v>
      </c>
      <c r="D44" s="178" t="s">
        <v>3555</v>
      </c>
      <c r="E44" s="179">
        <v>75</v>
      </c>
      <c r="F44" s="179">
        <f t="shared" si="2"/>
        <v>18782</v>
      </c>
      <c r="G44" s="11">
        <f t="shared" si="0"/>
        <v>0.911570568821588</v>
      </c>
      <c r="H44" s="141"/>
    </row>
    <row r="45" spans="1:8" ht="11.25">
      <c r="A45" s="178">
        <f t="shared" si="1"/>
        <v>44</v>
      </c>
      <c r="B45" s="178" t="s">
        <v>3556</v>
      </c>
      <c r="C45" s="178" t="s">
        <v>3557</v>
      </c>
      <c r="D45" s="178" t="s">
        <v>3442</v>
      </c>
      <c r="E45" s="179">
        <v>70</v>
      </c>
      <c r="F45" s="179">
        <f t="shared" si="2"/>
        <v>18852</v>
      </c>
      <c r="G45" s="11">
        <f t="shared" si="0"/>
        <v>0.9149679673849738</v>
      </c>
      <c r="H45" s="141"/>
    </row>
    <row r="46" spans="1:8" ht="11.25">
      <c r="A46" s="178">
        <f t="shared" si="1"/>
        <v>45</v>
      </c>
      <c r="B46" s="178" t="s">
        <v>3558</v>
      </c>
      <c r="C46" s="178" t="s">
        <v>3559</v>
      </c>
      <c r="D46" s="178" t="s">
        <v>3560</v>
      </c>
      <c r="E46" s="179">
        <v>68</v>
      </c>
      <c r="F46" s="179">
        <f t="shared" si="2"/>
        <v>18920</v>
      </c>
      <c r="G46" s="11">
        <f t="shared" si="0"/>
        <v>0.9182682974179771</v>
      </c>
      <c r="H46" s="141"/>
    </row>
    <row r="47" spans="1:8" ht="11.25">
      <c r="A47" s="178">
        <f t="shared" si="1"/>
        <v>46</v>
      </c>
      <c r="B47" s="178" t="s">
        <v>3561</v>
      </c>
      <c r="C47" s="178" t="s">
        <v>3562</v>
      </c>
      <c r="D47" s="178" t="s">
        <v>2687</v>
      </c>
      <c r="E47" s="179">
        <v>63</v>
      </c>
      <c r="F47" s="179">
        <f t="shared" si="2"/>
        <v>18983</v>
      </c>
      <c r="G47" s="11">
        <f t="shared" si="0"/>
        <v>0.9213259561250242</v>
      </c>
      <c r="H47" s="141"/>
    </row>
    <row r="48" spans="1:8" ht="11.25">
      <c r="A48" s="178">
        <f t="shared" si="1"/>
        <v>47</v>
      </c>
      <c r="B48" s="178" t="s">
        <v>3563</v>
      </c>
      <c r="C48" s="178" t="s">
        <v>3564</v>
      </c>
      <c r="D48" s="178" t="s">
        <v>3565</v>
      </c>
      <c r="E48" s="179">
        <v>59</v>
      </c>
      <c r="F48" s="179">
        <f t="shared" si="2"/>
        <v>19042</v>
      </c>
      <c r="G48" s="11">
        <f t="shared" si="0"/>
        <v>0.9241894777713066</v>
      </c>
      <c r="H48" s="141"/>
    </row>
    <row r="49" spans="1:8" ht="11.25">
      <c r="A49" s="178">
        <f t="shared" si="1"/>
        <v>48</v>
      </c>
      <c r="B49" s="178" t="s">
        <v>3566</v>
      </c>
      <c r="C49" s="178" t="s">
        <v>3567</v>
      </c>
      <c r="D49" s="178" t="s">
        <v>3568</v>
      </c>
      <c r="E49" s="179">
        <v>54</v>
      </c>
      <c r="F49" s="179">
        <f t="shared" si="2"/>
        <v>19096</v>
      </c>
      <c r="G49" s="11">
        <f t="shared" si="0"/>
        <v>0.9268103280916327</v>
      </c>
      <c r="H49" s="141"/>
    </row>
    <row r="50" spans="1:8" ht="11.25">
      <c r="A50" s="178">
        <f t="shared" si="1"/>
        <v>49</v>
      </c>
      <c r="B50" s="178" t="s">
        <v>3572</v>
      </c>
      <c r="C50" s="178" t="s">
        <v>3573</v>
      </c>
      <c r="D50" s="178" t="s">
        <v>3574</v>
      </c>
      <c r="E50" s="179">
        <v>52</v>
      </c>
      <c r="F50" s="179">
        <f t="shared" si="2"/>
        <v>19148</v>
      </c>
      <c r="G50" s="11">
        <f t="shared" si="0"/>
        <v>0.9293341098815764</v>
      </c>
      <c r="H50" s="141"/>
    </row>
    <row r="51" spans="1:8" ht="11.25">
      <c r="A51" s="178">
        <f t="shared" si="1"/>
        <v>50</v>
      </c>
      <c r="B51" s="178" t="s">
        <v>3569</v>
      </c>
      <c r="C51" s="178" t="s">
        <v>3570</v>
      </c>
      <c r="D51" s="178" t="s">
        <v>3571</v>
      </c>
      <c r="E51" s="179">
        <v>52</v>
      </c>
      <c r="F51" s="179">
        <f t="shared" si="2"/>
        <v>19200</v>
      </c>
      <c r="G51" s="11">
        <f t="shared" si="0"/>
        <v>0.9318578916715201</v>
      </c>
      <c r="H51" s="141"/>
    </row>
    <row r="52" spans="1:8" ht="11.25">
      <c r="A52" s="178">
        <f t="shared" si="1"/>
        <v>51</v>
      </c>
      <c r="B52" s="178" t="s">
        <v>3575</v>
      </c>
      <c r="C52" s="178" t="s">
        <v>3576</v>
      </c>
      <c r="D52" s="178" t="s">
        <v>2078</v>
      </c>
      <c r="E52" s="179">
        <v>51</v>
      </c>
      <c r="F52" s="179">
        <f t="shared" si="2"/>
        <v>19251</v>
      </c>
      <c r="G52" s="11">
        <f t="shared" si="0"/>
        <v>0.9343331391962726</v>
      </c>
      <c r="H52" s="141"/>
    </row>
    <row r="53" spans="1:8" ht="11.25">
      <c r="A53" s="178">
        <f t="shared" si="1"/>
        <v>52</v>
      </c>
      <c r="B53" s="178" t="s">
        <v>3580</v>
      </c>
      <c r="C53" s="178" t="s">
        <v>3195</v>
      </c>
      <c r="D53" s="178" t="s">
        <v>3581</v>
      </c>
      <c r="E53" s="179">
        <v>50</v>
      </c>
      <c r="F53" s="179">
        <f t="shared" si="2"/>
        <v>19301</v>
      </c>
      <c r="G53" s="11">
        <f t="shared" si="0"/>
        <v>0.9367598524558338</v>
      </c>
      <c r="H53" s="141"/>
    </row>
    <row r="54" spans="1:8" ht="11.25">
      <c r="A54" s="178">
        <f t="shared" si="1"/>
        <v>53</v>
      </c>
      <c r="B54" s="178" t="s">
        <v>3577</v>
      </c>
      <c r="C54" s="178" t="s">
        <v>3578</v>
      </c>
      <c r="D54" s="178" t="s">
        <v>3579</v>
      </c>
      <c r="E54" s="179">
        <v>50</v>
      </c>
      <c r="F54" s="179">
        <f t="shared" si="2"/>
        <v>19351</v>
      </c>
      <c r="G54" s="11">
        <f t="shared" si="0"/>
        <v>0.939186565715395</v>
      </c>
      <c r="H54" s="141"/>
    </row>
    <row r="55" spans="1:8" ht="11.25">
      <c r="A55" s="178">
        <f t="shared" si="1"/>
        <v>54</v>
      </c>
      <c r="B55" s="178" t="s">
        <v>3582</v>
      </c>
      <c r="C55" s="178" t="s">
        <v>3583</v>
      </c>
      <c r="D55" s="178" t="s">
        <v>3584</v>
      </c>
      <c r="E55" s="179">
        <v>49</v>
      </c>
      <c r="F55" s="179">
        <f t="shared" si="2"/>
        <v>19400</v>
      </c>
      <c r="G55" s="11">
        <f t="shared" si="0"/>
        <v>0.9415647447097651</v>
      </c>
      <c r="H55" s="141"/>
    </row>
    <row r="56" spans="1:8" ht="11.25">
      <c r="A56" s="178">
        <f t="shared" si="1"/>
        <v>55</v>
      </c>
      <c r="B56" s="178" t="s">
        <v>3585</v>
      </c>
      <c r="C56" s="178" t="s">
        <v>3586</v>
      </c>
      <c r="D56" s="178" t="s">
        <v>3587</v>
      </c>
      <c r="E56" s="179">
        <v>48</v>
      </c>
      <c r="F56" s="179">
        <f t="shared" si="2"/>
        <v>19448</v>
      </c>
      <c r="G56" s="11">
        <f t="shared" si="0"/>
        <v>0.9438943894389439</v>
      </c>
      <c r="H56" s="141"/>
    </row>
    <row r="57" spans="1:8" ht="11.25">
      <c r="A57" s="178">
        <f t="shared" si="1"/>
        <v>56</v>
      </c>
      <c r="B57" s="178" t="s">
        <v>3588</v>
      </c>
      <c r="C57" s="178" t="s">
        <v>3589</v>
      </c>
      <c r="D57" s="178" t="s">
        <v>3590</v>
      </c>
      <c r="E57" s="179">
        <v>48</v>
      </c>
      <c r="F57" s="179">
        <f t="shared" si="2"/>
        <v>19496</v>
      </c>
      <c r="G57" s="11">
        <f t="shared" si="0"/>
        <v>0.9462240341681227</v>
      </c>
      <c r="H57" s="141"/>
    </row>
    <row r="58" spans="1:8" ht="11.25">
      <c r="A58" s="178">
        <f t="shared" si="1"/>
        <v>57</v>
      </c>
      <c r="B58" s="178" t="s">
        <v>3591</v>
      </c>
      <c r="C58" s="178" t="s">
        <v>3592</v>
      </c>
      <c r="D58" s="178" t="s">
        <v>3593</v>
      </c>
      <c r="E58" s="179">
        <v>48</v>
      </c>
      <c r="F58" s="179">
        <f t="shared" si="2"/>
        <v>19544</v>
      </c>
      <c r="G58" s="11">
        <f t="shared" si="0"/>
        <v>0.9485536788973015</v>
      </c>
      <c r="H58" s="141"/>
    </row>
    <row r="59" spans="1:8" ht="11.25">
      <c r="A59" s="178">
        <f t="shared" si="1"/>
        <v>58</v>
      </c>
      <c r="B59" s="178" t="s">
        <v>3594</v>
      </c>
      <c r="C59" s="178" t="s">
        <v>3595</v>
      </c>
      <c r="D59" s="178" t="s">
        <v>2714</v>
      </c>
      <c r="E59" s="179">
        <v>47</v>
      </c>
      <c r="F59" s="179">
        <f t="shared" si="2"/>
        <v>19591</v>
      </c>
      <c r="G59" s="11">
        <f t="shared" si="0"/>
        <v>0.9508347893612891</v>
      </c>
      <c r="H59" s="141"/>
    </row>
    <row r="60" spans="1:8" ht="11.25">
      <c r="A60" s="178">
        <f t="shared" si="1"/>
        <v>59</v>
      </c>
      <c r="B60" s="178" t="s">
        <v>3596</v>
      </c>
      <c r="C60" s="178" t="s">
        <v>3597</v>
      </c>
      <c r="D60" s="178" t="s">
        <v>3439</v>
      </c>
      <c r="E60" s="179">
        <v>47</v>
      </c>
      <c r="F60" s="179">
        <f t="shared" si="2"/>
        <v>19638</v>
      </c>
      <c r="G60" s="11">
        <f t="shared" si="0"/>
        <v>0.9531158998252767</v>
      </c>
      <c r="H60" s="141"/>
    </row>
    <row r="61" spans="1:8" ht="11.25">
      <c r="A61" s="178">
        <f t="shared" si="1"/>
        <v>60</v>
      </c>
      <c r="B61" s="178" t="s">
        <v>3598</v>
      </c>
      <c r="C61" s="178" t="s">
        <v>3599</v>
      </c>
      <c r="D61" s="178" t="s">
        <v>3326</v>
      </c>
      <c r="E61" s="179">
        <v>46</v>
      </c>
      <c r="F61" s="179">
        <f t="shared" si="2"/>
        <v>19684</v>
      </c>
      <c r="G61" s="11">
        <f t="shared" si="0"/>
        <v>0.955348476024073</v>
      </c>
      <c r="H61" s="141"/>
    </row>
    <row r="62" spans="1:8" ht="11.25">
      <c r="A62" s="178">
        <f t="shared" si="1"/>
        <v>61</v>
      </c>
      <c r="B62" s="178" t="s">
        <v>3600</v>
      </c>
      <c r="C62" s="178" t="s">
        <v>3601</v>
      </c>
      <c r="D62" s="178" t="s">
        <v>3320</v>
      </c>
      <c r="E62" s="179">
        <v>43</v>
      </c>
      <c r="F62" s="179">
        <f t="shared" si="2"/>
        <v>19727</v>
      </c>
      <c r="G62" s="11">
        <f t="shared" si="0"/>
        <v>0.9574354494272956</v>
      </c>
      <c r="H62" s="141"/>
    </row>
    <row r="63" spans="1:8" ht="11.25">
      <c r="A63" s="178">
        <f t="shared" si="1"/>
        <v>62</v>
      </c>
      <c r="B63" s="178" t="s">
        <v>3602</v>
      </c>
      <c r="C63" s="178" t="s">
        <v>3603</v>
      </c>
      <c r="D63" s="178" t="s">
        <v>3604</v>
      </c>
      <c r="E63" s="179">
        <v>39</v>
      </c>
      <c r="F63" s="179">
        <f t="shared" si="2"/>
        <v>19766</v>
      </c>
      <c r="G63" s="11">
        <f t="shared" si="0"/>
        <v>0.9593282857697535</v>
      </c>
      <c r="H63" s="141"/>
    </row>
    <row r="64" spans="1:8" ht="11.25">
      <c r="A64" s="178">
        <f t="shared" si="1"/>
        <v>63</v>
      </c>
      <c r="B64" s="178" t="s">
        <v>3605</v>
      </c>
      <c r="C64" s="178" t="s">
        <v>3606</v>
      </c>
      <c r="D64" s="178" t="s">
        <v>3311</v>
      </c>
      <c r="E64" s="179">
        <v>39</v>
      </c>
      <c r="F64" s="179">
        <f t="shared" si="2"/>
        <v>19805</v>
      </c>
      <c r="G64" s="11">
        <f t="shared" si="0"/>
        <v>0.9612211221122112</v>
      </c>
      <c r="H64" s="141"/>
    </row>
    <row r="65" spans="1:8" ht="11.25">
      <c r="A65" s="178">
        <f t="shared" si="1"/>
        <v>64</v>
      </c>
      <c r="B65" s="178" t="s">
        <v>3607</v>
      </c>
      <c r="C65" s="178" t="s">
        <v>3608</v>
      </c>
      <c r="D65" s="178" t="s">
        <v>3609</v>
      </c>
      <c r="E65" s="179">
        <v>37</v>
      </c>
      <c r="F65" s="179">
        <f t="shared" si="2"/>
        <v>19842</v>
      </c>
      <c r="G65" s="11">
        <f t="shared" si="0"/>
        <v>0.9630168899242866</v>
      </c>
      <c r="H65" s="141"/>
    </row>
    <row r="66" spans="1:8" ht="11.25">
      <c r="A66" s="178">
        <f t="shared" si="1"/>
        <v>65</v>
      </c>
      <c r="B66" s="178" t="s">
        <v>3612</v>
      </c>
      <c r="C66" s="178" t="s">
        <v>3613</v>
      </c>
      <c r="D66" s="178" t="s">
        <v>3614</v>
      </c>
      <c r="E66" s="179">
        <v>36</v>
      </c>
      <c r="F66" s="179">
        <f t="shared" si="2"/>
        <v>19878</v>
      </c>
      <c r="G66" s="11">
        <f t="shared" si="0"/>
        <v>0.9647641234711707</v>
      </c>
      <c r="H66" s="141"/>
    </row>
    <row r="67" spans="1:8" ht="11.25">
      <c r="A67" s="178">
        <f t="shared" si="1"/>
        <v>66</v>
      </c>
      <c r="B67" s="178" t="s">
        <v>3610</v>
      </c>
      <c r="C67" s="178" t="s">
        <v>3852</v>
      </c>
      <c r="D67" s="178" t="s">
        <v>3611</v>
      </c>
      <c r="E67" s="179">
        <v>36</v>
      </c>
      <c r="F67" s="179">
        <f t="shared" si="2"/>
        <v>19914</v>
      </c>
      <c r="G67" s="11">
        <f aca="true" t="shared" si="3" ref="G67:G113">F67/F$113</f>
        <v>0.9665113570180548</v>
      </c>
      <c r="H67" s="141"/>
    </row>
    <row r="68" spans="1:8" ht="11.25">
      <c r="A68" s="178">
        <f aca="true" t="shared" si="4" ref="A68:A113">A67+1</f>
        <v>67</v>
      </c>
      <c r="B68" s="178" t="s">
        <v>3615</v>
      </c>
      <c r="C68" s="178" t="s">
        <v>3616</v>
      </c>
      <c r="D68" s="178" t="s">
        <v>3264</v>
      </c>
      <c r="E68" s="179">
        <v>35</v>
      </c>
      <c r="F68" s="179">
        <f aca="true" t="shared" si="5" ref="F68:F113">E68+F67</f>
        <v>19949</v>
      </c>
      <c r="G68" s="11">
        <f t="shared" si="3"/>
        <v>0.9682100562997477</v>
      </c>
      <c r="H68" s="141"/>
    </row>
    <row r="69" spans="1:8" ht="11.25">
      <c r="A69" s="178">
        <f t="shared" si="4"/>
        <v>68</v>
      </c>
      <c r="B69" s="178" t="s">
        <v>3617</v>
      </c>
      <c r="C69" s="178" t="s">
        <v>3618</v>
      </c>
      <c r="D69" s="178" t="s">
        <v>3619</v>
      </c>
      <c r="E69" s="179">
        <v>33</v>
      </c>
      <c r="F69" s="179">
        <f t="shared" si="5"/>
        <v>19982</v>
      </c>
      <c r="G69" s="11">
        <f t="shared" si="3"/>
        <v>0.969811687051058</v>
      </c>
      <c r="H69" s="141"/>
    </row>
    <row r="70" spans="1:8" ht="11.25">
      <c r="A70" s="178">
        <f t="shared" si="4"/>
        <v>69</v>
      </c>
      <c r="B70" s="178" t="s">
        <v>3620</v>
      </c>
      <c r="C70" s="178" t="s">
        <v>3621</v>
      </c>
      <c r="D70" s="178" t="s">
        <v>3622</v>
      </c>
      <c r="E70" s="179">
        <v>31</v>
      </c>
      <c r="F70" s="179">
        <f t="shared" si="5"/>
        <v>20013</v>
      </c>
      <c r="G70" s="11">
        <f t="shared" si="3"/>
        <v>0.971316249271986</v>
      </c>
      <c r="H70" s="141"/>
    </row>
    <row r="71" spans="1:8" ht="11.25">
      <c r="A71" s="178">
        <f t="shared" si="4"/>
        <v>70</v>
      </c>
      <c r="B71" s="178" t="s">
        <v>3623</v>
      </c>
      <c r="C71" s="178" t="s">
        <v>3624</v>
      </c>
      <c r="D71" s="178" t="s">
        <v>1225</v>
      </c>
      <c r="E71" s="179">
        <v>31</v>
      </c>
      <c r="F71" s="179">
        <f t="shared" si="5"/>
        <v>20044</v>
      </c>
      <c r="G71" s="11">
        <f t="shared" si="3"/>
        <v>0.972820811492914</v>
      </c>
      <c r="H71" s="141"/>
    </row>
    <row r="72" spans="1:8" ht="11.25">
      <c r="A72" s="178">
        <f t="shared" si="4"/>
        <v>71</v>
      </c>
      <c r="B72" s="178" t="s">
        <v>3627</v>
      </c>
      <c r="C72" s="178" t="s">
        <v>3628</v>
      </c>
      <c r="D72" s="178" t="s">
        <v>3629</v>
      </c>
      <c r="E72" s="179">
        <v>30</v>
      </c>
      <c r="F72" s="179">
        <f t="shared" si="5"/>
        <v>20074</v>
      </c>
      <c r="G72" s="11">
        <f t="shared" si="3"/>
        <v>0.9742768394486507</v>
      </c>
      <c r="H72" s="141"/>
    </row>
    <row r="73" spans="1:8" ht="11.25">
      <c r="A73" s="178">
        <f t="shared" si="4"/>
        <v>72</v>
      </c>
      <c r="B73" s="178" t="s">
        <v>3625</v>
      </c>
      <c r="C73" s="178" t="s">
        <v>3626</v>
      </c>
      <c r="D73" s="178" t="s">
        <v>2705</v>
      </c>
      <c r="E73" s="179">
        <v>30</v>
      </c>
      <c r="F73" s="179">
        <f t="shared" si="5"/>
        <v>20104</v>
      </c>
      <c r="G73" s="11">
        <f t="shared" si="3"/>
        <v>0.9757328674043875</v>
      </c>
      <c r="H73" s="141"/>
    </row>
    <row r="74" spans="1:8" ht="11.25">
      <c r="A74" s="178">
        <f t="shared" si="4"/>
        <v>73</v>
      </c>
      <c r="B74" s="178" t="s">
        <v>3636</v>
      </c>
      <c r="C74" s="178" t="s">
        <v>3637</v>
      </c>
      <c r="D74" s="178" t="s">
        <v>3638</v>
      </c>
      <c r="E74" s="179">
        <v>28</v>
      </c>
      <c r="F74" s="179">
        <f t="shared" si="5"/>
        <v>20132</v>
      </c>
      <c r="G74" s="11">
        <f t="shared" si="3"/>
        <v>0.9770918268297418</v>
      </c>
      <c r="H74" s="141"/>
    </row>
    <row r="75" spans="1:8" ht="11.25">
      <c r="A75" s="178">
        <f t="shared" si="4"/>
        <v>74</v>
      </c>
      <c r="B75" s="178" t="s">
        <v>3633</v>
      </c>
      <c r="C75" s="178" t="s">
        <v>3634</v>
      </c>
      <c r="D75" s="178" t="s">
        <v>3635</v>
      </c>
      <c r="E75" s="179">
        <v>28</v>
      </c>
      <c r="F75" s="179">
        <f t="shared" si="5"/>
        <v>20160</v>
      </c>
      <c r="G75" s="11">
        <f t="shared" si="3"/>
        <v>0.9784507862550961</v>
      </c>
      <c r="H75" s="141"/>
    </row>
    <row r="76" spans="1:8" ht="11.25">
      <c r="A76" s="178">
        <f t="shared" si="4"/>
        <v>75</v>
      </c>
      <c r="B76" s="178" t="s">
        <v>3630</v>
      </c>
      <c r="C76" s="178" t="s">
        <v>3631</v>
      </c>
      <c r="D76" s="178" t="s">
        <v>3632</v>
      </c>
      <c r="E76" s="179">
        <v>28</v>
      </c>
      <c r="F76" s="179">
        <f t="shared" si="5"/>
        <v>20188</v>
      </c>
      <c r="G76" s="11">
        <f t="shared" si="3"/>
        <v>0.9798097456804504</v>
      </c>
      <c r="H76" s="141"/>
    </row>
    <row r="77" spans="1:8" ht="11.25">
      <c r="A77" s="178">
        <f t="shared" si="4"/>
        <v>76</v>
      </c>
      <c r="B77" s="178" t="s">
        <v>3639</v>
      </c>
      <c r="C77" s="178" t="s">
        <v>3640</v>
      </c>
      <c r="D77" s="178" t="s">
        <v>3293</v>
      </c>
      <c r="E77" s="179">
        <v>27</v>
      </c>
      <c r="F77" s="179">
        <f t="shared" si="5"/>
        <v>20215</v>
      </c>
      <c r="G77" s="11">
        <f t="shared" si="3"/>
        <v>0.9811201708406134</v>
      </c>
      <c r="H77" s="141"/>
    </row>
    <row r="78" spans="1:8" ht="11.25">
      <c r="A78" s="178">
        <f t="shared" si="4"/>
        <v>77</v>
      </c>
      <c r="B78" s="178" t="s">
        <v>3641</v>
      </c>
      <c r="C78" s="178" t="s">
        <v>3642</v>
      </c>
      <c r="D78" s="178" t="s">
        <v>3643</v>
      </c>
      <c r="E78" s="179">
        <v>27</v>
      </c>
      <c r="F78" s="179">
        <f t="shared" si="5"/>
        <v>20242</v>
      </c>
      <c r="G78" s="11">
        <f t="shared" si="3"/>
        <v>0.9824305960007765</v>
      </c>
      <c r="H78" s="141"/>
    </row>
    <row r="79" spans="1:8" ht="11.25">
      <c r="A79" s="178">
        <f t="shared" si="4"/>
        <v>78</v>
      </c>
      <c r="B79" s="178" t="s">
        <v>3644</v>
      </c>
      <c r="C79" s="178" t="s">
        <v>3645</v>
      </c>
      <c r="D79" s="178" t="s">
        <v>3646</v>
      </c>
      <c r="E79" s="179">
        <v>26</v>
      </c>
      <c r="F79" s="179">
        <f t="shared" si="5"/>
        <v>20268</v>
      </c>
      <c r="G79" s="11">
        <f t="shared" si="3"/>
        <v>0.9836924868957484</v>
      </c>
      <c r="H79" s="141"/>
    </row>
    <row r="80" spans="1:8" ht="11.25">
      <c r="A80" s="178">
        <f t="shared" si="4"/>
        <v>79</v>
      </c>
      <c r="B80" s="178" t="s">
        <v>3647</v>
      </c>
      <c r="C80" s="178" t="s">
        <v>3648</v>
      </c>
      <c r="D80" s="178" t="s">
        <v>3335</v>
      </c>
      <c r="E80" s="179">
        <v>26</v>
      </c>
      <c r="F80" s="179">
        <f t="shared" si="5"/>
        <v>20294</v>
      </c>
      <c r="G80" s="11">
        <f t="shared" si="3"/>
        <v>0.9849543777907203</v>
      </c>
      <c r="H80" s="141"/>
    </row>
    <row r="81" spans="1:8" ht="11.25">
      <c r="A81" s="178">
        <f t="shared" si="4"/>
        <v>80</v>
      </c>
      <c r="B81" s="178" t="s">
        <v>3649</v>
      </c>
      <c r="C81" s="178" t="s">
        <v>3650</v>
      </c>
      <c r="D81" s="178" t="s">
        <v>3651</v>
      </c>
      <c r="E81" s="179">
        <v>26</v>
      </c>
      <c r="F81" s="179">
        <f t="shared" si="5"/>
        <v>20320</v>
      </c>
      <c r="G81" s="11">
        <f t="shared" si="3"/>
        <v>0.9862162686856921</v>
      </c>
      <c r="H81" s="141"/>
    </row>
    <row r="82" spans="1:8" ht="11.25">
      <c r="A82" s="178">
        <f t="shared" si="4"/>
        <v>81</v>
      </c>
      <c r="B82" s="178" t="s">
        <v>3652</v>
      </c>
      <c r="C82" s="178" t="s">
        <v>3653</v>
      </c>
      <c r="D82" s="178" t="s">
        <v>3654</v>
      </c>
      <c r="E82" s="179">
        <v>22</v>
      </c>
      <c r="F82" s="179">
        <f t="shared" si="5"/>
        <v>20342</v>
      </c>
      <c r="G82" s="11">
        <f t="shared" si="3"/>
        <v>0.987284022519899</v>
      </c>
      <c r="H82" s="141"/>
    </row>
    <row r="83" spans="1:8" ht="11.25">
      <c r="A83" s="178">
        <f t="shared" si="4"/>
        <v>82</v>
      </c>
      <c r="B83" s="178" t="s">
        <v>3899</v>
      </c>
      <c r="C83" s="178" t="s">
        <v>3900</v>
      </c>
      <c r="D83" s="178" t="s">
        <v>3655</v>
      </c>
      <c r="E83" s="179">
        <v>20</v>
      </c>
      <c r="F83" s="179">
        <f t="shared" si="5"/>
        <v>20362</v>
      </c>
      <c r="G83" s="11">
        <f t="shared" si="3"/>
        <v>0.9882547078237236</v>
      </c>
      <c r="H83" s="141"/>
    </row>
    <row r="84" spans="1:8" ht="11.25">
      <c r="A84" s="178">
        <f t="shared" si="4"/>
        <v>83</v>
      </c>
      <c r="B84" s="178" t="s">
        <v>3656</v>
      </c>
      <c r="C84" s="178" t="s">
        <v>3657</v>
      </c>
      <c r="D84" s="178" t="s">
        <v>3658</v>
      </c>
      <c r="E84" s="179">
        <v>19</v>
      </c>
      <c r="F84" s="179">
        <f t="shared" si="5"/>
        <v>20381</v>
      </c>
      <c r="G84" s="11">
        <f t="shared" si="3"/>
        <v>0.9891768588623568</v>
      </c>
      <c r="H84" s="141"/>
    </row>
    <row r="85" spans="1:8" ht="11.25">
      <c r="A85" s="178">
        <f t="shared" si="4"/>
        <v>84</v>
      </c>
      <c r="B85" s="178" t="s">
        <v>3659</v>
      </c>
      <c r="C85" s="178" t="s">
        <v>3660</v>
      </c>
      <c r="D85" s="178" t="s">
        <v>3661</v>
      </c>
      <c r="E85" s="179">
        <v>18</v>
      </c>
      <c r="F85" s="179">
        <f t="shared" si="5"/>
        <v>20399</v>
      </c>
      <c r="G85" s="11">
        <f t="shared" si="3"/>
        <v>0.9900504756357988</v>
      </c>
      <c r="H85" s="141"/>
    </row>
    <row r="86" spans="1:8" ht="11.25">
      <c r="A86" s="178">
        <f t="shared" si="4"/>
        <v>85</v>
      </c>
      <c r="B86" s="178" t="s">
        <v>3662</v>
      </c>
      <c r="C86" s="178" t="s">
        <v>3663</v>
      </c>
      <c r="D86" s="178" t="s">
        <v>1158</v>
      </c>
      <c r="E86" s="179">
        <v>18</v>
      </c>
      <c r="F86" s="179">
        <f t="shared" si="5"/>
        <v>20417</v>
      </c>
      <c r="G86" s="11">
        <f t="shared" si="3"/>
        <v>0.990924092409241</v>
      </c>
      <c r="H86" s="141"/>
    </row>
    <row r="87" spans="1:8" ht="11.25">
      <c r="A87" s="178">
        <f t="shared" si="4"/>
        <v>86</v>
      </c>
      <c r="B87" s="178" t="s">
        <v>3664</v>
      </c>
      <c r="C87" s="178" t="s">
        <v>3665</v>
      </c>
      <c r="D87" s="178" t="s">
        <v>2090</v>
      </c>
      <c r="E87" s="179">
        <v>16</v>
      </c>
      <c r="F87" s="179">
        <f t="shared" si="5"/>
        <v>20433</v>
      </c>
      <c r="G87" s="11">
        <f t="shared" si="3"/>
        <v>0.9917006406523006</v>
      </c>
      <c r="H87" s="141"/>
    </row>
    <row r="88" spans="1:8" ht="11.25">
      <c r="A88" s="178">
        <f t="shared" si="4"/>
        <v>87</v>
      </c>
      <c r="B88" s="178" t="s">
        <v>3666</v>
      </c>
      <c r="C88" s="178" t="s">
        <v>3667</v>
      </c>
      <c r="D88" s="178" t="s">
        <v>2909</v>
      </c>
      <c r="E88" s="179">
        <v>15</v>
      </c>
      <c r="F88" s="179">
        <f t="shared" si="5"/>
        <v>20448</v>
      </c>
      <c r="G88" s="11">
        <f t="shared" si="3"/>
        <v>0.9924286546301689</v>
      </c>
      <c r="H88" s="141"/>
    </row>
    <row r="89" spans="1:8" ht="11.25">
      <c r="A89" s="178">
        <f t="shared" si="4"/>
        <v>88</v>
      </c>
      <c r="B89" s="178" t="s">
        <v>3668</v>
      </c>
      <c r="C89" s="178" t="s">
        <v>3669</v>
      </c>
      <c r="D89" s="178" t="s">
        <v>2699</v>
      </c>
      <c r="E89" s="179">
        <v>14</v>
      </c>
      <c r="F89" s="179">
        <f t="shared" si="5"/>
        <v>20462</v>
      </c>
      <c r="G89" s="11">
        <f t="shared" si="3"/>
        <v>0.9931081343428461</v>
      </c>
      <c r="H89" s="141"/>
    </row>
    <row r="90" spans="1:8" ht="11.25">
      <c r="A90" s="178">
        <f t="shared" si="4"/>
        <v>89</v>
      </c>
      <c r="B90" s="178" t="s">
        <v>3670</v>
      </c>
      <c r="C90" s="178" t="s">
        <v>3671</v>
      </c>
      <c r="D90" s="178" t="s">
        <v>3672</v>
      </c>
      <c r="E90" s="179">
        <v>14</v>
      </c>
      <c r="F90" s="179">
        <f t="shared" si="5"/>
        <v>20476</v>
      </c>
      <c r="G90" s="11">
        <f t="shared" si="3"/>
        <v>0.9937876140555232</v>
      </c>
      <c r="H90" s="141"/>
    </row>
    <row r="91" spans="1:8" ht="11.25">
      <c r="A91" s="178">
        <f t="shared" si="4"/>
        <v>90</v>
      </c>
      <c r="B91" s="178" t="s">
        <v>3673</v>
      </c>
      <c r="C91" s="178" t="s">
        <v>3674</v>
      </c>
      <c r="D91" s="178" t="s">
        <v>2046</v>
      </c>
      <c r="E91" s="179">
        <v>13</v>
      </c>
      <c r="F91" s="179">
        <f t="shared" si="5"/>
        <v>20489</v>
      </c>
      <c r="G91" s="11">
        <f t="shared" si="3"/>
        <v>0.9944185595030092</v>
      </c>
      <c r="H91" s="141"/>
    </row>
    <row r="92" spans="1:8" ht="11.25">
      <c r="A92" s="178">
        <f t="shared" si="4"/>
        <v>91</v>
      </c>
      <c r="B92" s="178" t="s">
        <v>3675</v>
      </c>
      <c r="C92" s="178" t="s">
        <v>3676</v>
      </c>
      <c r="D92" s="178" t="s">
        <v>3677</v>
      </c>
      <c r="E92" s="179">
        <v>12</v>
      </c>
      <c r="F92" s="179">
        <f t="shared" si="5"/>
        <v>20501</v>
      </c>
      <c r="G92" s="11">
        <f t="shared" si="3"/>
        <v>0.9950009706853038</v>
      </c>
      <c r="H92" s="141"/>
    </row>
    <row r="93" spans="1:8" ht="11.25">
      <c r="A93" s="178">
        <f t="shared" si="4"/>
        <v>92</v>
      </c>
      <c r="B93" s="178" t="s">
        <v>3678</v>
      </c>
      <c r="C93" s="178" t="s">
        <v>3679</v>
      </c>
      <c r="D93" s="178" t="s">
        <v>3680</v>
      </c>
      <c r="E93" s="179">
        <v>11</v>
      </c>
      <c r="F93" s="179">
        <f t="shared" si="5"/>
        <v>20512</v>
      </c>
      <c r="G93" s="11">
        <f t="shared" si="3"/>
        <v>0.9955348476024073</v>
      </c>
      <c r="H93" s="141"/>
    </row>
    <row r="94" spans="1:8" ht="11.25">
      <c r="A94" s="178">
        <f t="shared" si="4"/>
        <v>93</v>
      </c>
      <c r="B94" s="178" t="s">
        <v>3681</v>
      </c>
      <c r="C94" s="178" t="s">
        <v>3682</v>
      </c>
      <c r="D94" s="178" t="s">
        <v>3683</v>
      </c>
      <c r="E94" s="179">
        <v>11</v>
      </c>
      <c r="F94" s="179">
        <f t="shared" si="5"/>
        <v>20523</v>
      </c>
      <c r="G94" s="11">
        <f t="shared" si="3"/>
        <v>0.9960687245195108</v>
      </c>
      <c r="H94" s="141"/>
    </row>
    <row r="95" spans="1:8" ht="11.25">
      <c r="A95" s="178">
        <f t="shared" si="4"/>
        <v>94</v>
      </c>
      <c r="B95" s="178" t="s">
        <v>3684</v>
      </c>
      <c r="C95" s="178" t="s">
        <v>3685</v>
      </c>
      <c r="D95" s="178" t="s">
        <v>3686</v>
      </c>
      <c r="E95" s="179">
        <v>8</v>
      </c>
      <c r="F95" s="179">
        <f t="shared" si="5"/>
        <v>20531</v>
      </c>
      <c r="G95" s="11">
        <f t="shared" si="3"/>
        <v>0.9964569986410405</v>
      </c>
      <c r="H95" s="141"/>
    </row>
    <row r="96" spans="1:8" ht="11.25">
      <c r="A96" s="178">
        <f t="shared" si="4"/>
        <v>95</v>
      </c>
      <c r="B96" s="178" t="s">
        <v>3687</v>
      </c>
      <c r="C96" s="178" t="s">
        <v>3688</v>
      </c>
      <c r="D96" s="178" t="s">
        <v>3270</v>
      </c>
      <c r="E96" s="179">
        <v>8</v>
      </c>
      <c r="F96" s="179">
        <f t="shared" si="5"/>
        <v>20539</v>
      </c>
      <c r="G96" s="11">
        <f t="shared" si="3"/>
        <v>0.9968452727625704</v>
      </c>
      <c r="H96" s="141"/>
    </row>
    <row r="97" spans="1:8" ht="11.25">
      <c r="A97" s="178">
        <f t="shared" si="4"/>
        <v>96</v>
      </c>
      <c r="B97" s="178" t="s">
        <v>3689</v>
      </c>
      <c r="C97" s="178" t="s">
        <v>3690</v>
      </c>
      <c r="D97" s="178" t="s">
        <v>3452</v>
      </c>
      <c r="E97" s="179">
        <v>7</v>
      </c>
      <c r="F97" s="179">
        <f t="shared" si="5"/>
        <v>20546</v>
      </c>
      <c r="G97" s="11">
        <f t="shared" si="3"/>
        <v>0.9971850126189089</v>
      </c>
      <c r="H97" s="141"/>
    </row>
    <row r="98" spans="1:8" ht="11.25">
      <c r="A98" s="178">
        <f t="shared" si="4"/>
        <v>97</v>
      </c>
      <c r="B98" s="178" t="s">
        <v>3691</v>
      </c>
      <c r="C98" s="178" t="s">
        <v>3692</v>
      </c>
      <c r="D98" s="178" t="s">
        <v>3693</v>
      </c>
      <c r="E98" s="179">
        <v>7</v>
      </c>
      <c r="F98" s="179">
        <f t="shared" si="5"/>
        <v>20553</v>
      </c>
      <c r="G98" s="11">
        <f t="shared" si="3"/>
        <v>0.9975247524752475</v>
      </c>
      <c r="H98" s="141"/>
    </row>
    <row r="99" spans="1:8" ht="11.25">
      <c r="A99" s="178">
        <f t="shared" si="4"/>
        <v>98</v>
      </c>
      <c r="B99" s="178" t="s">
        <v>3694</v>
      </c>
      <c r="C99" s="178" t="s">
        <v>3695</v>
      </c>
      <c r="D99" s="178" t="s">
        <v>3696</v>
      </c>
      <c r="E99" s="179">
        <v>6</v>
      </c>
      <c r="F99" s="179">
        <f t="shared" si="5"/>
        <v>20559</v>
      </c>
      <c r="G99" s="11">
        <f t="shared" si="3"/>
        <v>0.9978159580663949</v>
      </c>
      <c r="H99" s="141"/>
    </row>
    <row r="100" spans="1:8" ht="11.25">
      <c r="A100" s="178">
        <f t="shared" si="4"/>
        <v>99</v>
      </c>
      <c r="B100" s="178" t="s">
        <v>3697</v>
      </c>
      <c r="C100" s="178" t="s">
        <v>3698</v>
      </c>
      <c r="D100" s="178" t="s">
        <v>3699</v>
      </c>
      <c r="E100" s="179">
        <v>6</v>
      </c>
      <c r="F100" s="179">
        <f t="shared" si="5"/>
        <v>20565</v>
      </c>
      <c r="G100" s="11">
        <f t="shared" si="3"/>
        <v>0.9981071636575423</v>
      </c>
      <c r="H100" s="141"/>
    </row>
    <row r="101" spans="1:8" ht="11.25">
      <c r="A101" s="178">
        <f t="shared" si="4"/>
        <v>100</v>
      </c>
      <c r="B101" s="178" t="s">
        <v>3700</v>
      </c>
      <c r="C101" s="178" t="s">
        <v>3383</v>
      </c>
      <c r="D101" s="178" t="s">
        <v>3384</v>
      </c>
      <c r="E101" s="179">
        <v>6</v>
      </c>
      <c r="F101" s="179">
        <f t="shared" si="5"/>
        <v>20571</v>
      </c>
      <c r="G101" s="11">
        <f t="shared" si="3"/>
        <v>0.9983983692486895</v>
      </c>
      <c r="H101" s="141"/>
    </row>
    <row r="102" spans="1:8" ht="11.25">
      <c r="A102" s="178">
        <f t="shared" si="4"/>
        <v>101</v>
      </c>
      <c r="B102" s="178" t="s">
        <v>3385</v>
      </c>
      <c r="C102" s="178" t="s">
        <v>3386</v>
      </c>
      <c r="D102" s="178" t="s">
        <v>3387</v>
      </c>
      <c r="E102" s="179">
        <v>5</v>
      </c>
      <c r="F102" s="179">
        <f t="shared" si="5"/>
        <v>20576</v>
      </c>
      <c r="G102" s="11">
        <f t="shared" si="3"/>
        <v>0.9986410405746458</v>
      </c>
      <c r="H102" s="141"/>
    </row>
    <row r="103" spans="1:8" ht="11.25">
      <c r="A103" s="178">
        <f t="shared" si="4"/>
        <v>102</v>
      </c>
      <c r="B103" s="178" t="s">
        <v>3388</v>
      </c>
      <c r="C103" s="178" t="s">
        <v>3389</v>
      </c>
      <c r="D103" s="178" t="s">
        <v>2670</v>
      </c>
      <c r="E103" s="179">
        <v>5</v>
      </c>
      <c r="F103" s="179">
        <f t="shared" si="5"/>
        <v>20581</v>
      </c>
      <c r="G103" s="11">
        <f t="shared" si="3"/>
        <v>0.9988837119006019</v>
      </c>
      <c r="H103" s="141"/>
    </row>
    <row r="104" spans="1:8" ht="11.25">
      <c r="A104" s="178">
        <f t="shared" si="4"/>
        <v>103</v>
      </c>
      <c r="B104" s="178" t="s">
        <v>3390</v>
      </c>
      <c r="C104" s="178" t="s">
        <v>3391</v>
      </c>
      <c r="D104" s="178" t="s">
        <v>2902</v>
      </c>
      <c r="E104" s="179">
        <v>5</v>
      </c>
      <c r="F104" s="179">
        <f t="shared" si="5"/>
        <v>20586</v>
      </c>
      <c r="G104" s="11">
        <f t="shared" si="3"/>
        <v>0.999126383226558</v>
      </c>
      <c r="H104" s="141"/>
    </row>
    <row r="105" spans="1:8" ht="11.25">
      <c r="A105" s="178">
        <f t="shared" si="4"/>
        <v>104</v>
      </c>
      <c r="B105" s="178" t="s">
        <v>3392</v>
      </c>
      <c r="C105" s="178" t="s">
        <v>3393</v>
      </c>
      <c r="D105" s="178" t="s">
        <v>3394</v>
      </c>
      <c r="E105" s="179">
        <v>4</v>
      </c>
      <c r="F105" s="179">
        <f t="shared" si="5"/>
        <v>20590</v>
      </c>
      <c r="G105" s="11">
        <f t="shared" si="3"/>
        <v>0.9993205202873229</v>
      </c>
      <c r="H105" s="141"/>
    </row>
    <row r="106" spans="1:8" ht="11.25">
      <c r="A106" s="178">
        <f t="shared" si="4"/>
        <v>105</v>
      </c>
      <c r="B106" s="178" t="s">
        <v>3395</v>
      </c>
      <c r="C106" s="178" t="s">
        <v>3396</v>
      </c>
      <c r="D106" s="178" t="s">
        <v>3397</v>
      </c>
      <c r="E106" s="179">
        <v>3</v>
      </c>
      <c r="F106" s="179">
        <f t="shared" si="5"/>
        <v>20593</v>
      </c>
      <c r="G106" s="11">
        <f t="shared" si="3"/>
        <v>0.9994661230828965</v>
      </c>
      <c r="H106" s="141"/>
    </row>
    <row r="107" spans="1:8" ht="11.25">
      <c r="A107" s="178">
        <f t="shared" si="4"/>
        <v>106</v>
      </c>
      <c r="B107" s="178" t="s">
        <v>3398</v>
      </c>
      <c r="C107" s="178" t="s">
        <v>3399</v>
      </c>
      <c r="D107" s="178" t="s">
        <v>2055</v>
      </c>
      <c r="E107" s="179">
        <v>2</v>
      </c>
      <c r="F107" s="179">
        <f t="shared" si="5"/>
        <v>20595</v>
      </c>
      <c r="G107" s="11">
        <f t="shared" si="3"/>
        <v>0.999563191613279</v>
      </c>
      <c r="H107" s="141"/>
    </row>
    <row r="108" spans="1:8" ht="11.25">
      <c r="A108" s="178">
        <f t="shared" si="4"/>
        <v>107</v>
      </c>
      <c r="B108" s="178" t="s">
        <v>3400</v>
      </c>
      <c r="C108" s="178" t="s">
        <v>3401</v>
      </c>
      <c r="D108" s="178" t="s">
        <v>3402</v>
      </c>
      <c r="E108" s="179">
        <v>2</v>
      </c>
      <c r="F108" s="179">
        <f t="shared" si="5"/>
        <v>20597</v>
      </c>
      <c r="G108" s="11">
        <f t="shared" si="3"/>
        <v>0.9996602601436614</v>
      </c>
      <c r="H108" s="141"/>
    </row>
    <row r="109" spans="1:8" ht="11.25">
      <c r="A109" s="178">
        <f t="shared" si="4"/>
        <v>108</v>
      </c>
      <c r="B109" s="178" t="s">
        <v>3403</v>
      </c>
      <c r="C109" s="178" t="s">
        <v>3404</v>
      </c>
      <c r="D109" s="178" t="s">
        <v>3405</v>
      </c>
      <c r="E109" s="179">
        <v>2</v>
      </c>
      <c r="F109" s="179">
        <f t="shared" si="5"/>
        <v>20599</v>
      </c>
      <c r="G109" s="11">
        <f t="shared" si="3"/>
        <v>0.9997573286740439</v>
      </c>
      <c r="H109" s="141"/>
    </row>
    <row r="110" spans="1:8" ht="11.25">
      <c r="A110" s="178">
        <f t="shared" si="4"/>
        <v>109</v>
      </c>
      <c r="B110" s="178" t="s">
        <v>3406</v>
      </c>
      <c r="C110" s="178" t="s">
        <v>3407</v>
      </c>
      <c r="D110" s="178" t="s">
        <v>3574</v>
      </c>
      <c r="E110" s="179">
        <v>2</v>
      </c>
      <c r="F110" s="179">
        <f t="shared" si="5"/>
        <v>20601</v>
      </c>
      <c r="G110" s="11">
        <f t="shared" si="3"/>
        <v>0.9998543972044264</v>
      </c>
      <c r="H110" s="141"/>
    </row>
    <row r="111" spans="1:8" ht="11.25">
      <c r="A111" s="178">
        <f t="shared" si="4"/>
        <v>110</v>
      </c>
      <c r="B111" s="178" t="s">
        <v>3408</v>
      </c>
      <c r="C111" s="178" t="s">
        <v>3409</v>
      </c>
      <c r="D111" s="178" t="s">
        <v>3436</v>
      </c>
      <c r="E111" s="179">
        <v>1</v>
      </c>
      <c r="F111" s="179">
        <f t="shared" si="5"/>
        <v>20602</v>
      </c>
      <c r="G111" s="11">
        <f t="shared" si="3"/>
        <v>0.9999029314696175</v>
      </c>
      <c r="H111" s="141"/>
    </row>
    <row r="112" spans="1:8" ht="11.25">
      <c r="A112" s="190">
        <f t="shared" si="4"/>
        <v>111</v>
      </c>
      <c r="B112" s="190" t="s">
        <v>3410</v>
      </c>
      <c r="C112" s="190" t="s">
        <v>3411</v>
      </c>
      <c r="D112" s="190" t="s">
        <v>3412</v>
      </c>
      <c r="E112" s="191">
        <v>1</v>
      </c>
      <c r="F112" s="191">
        <f t="shared" si="5"/>
        <v>20603</v>
      </c>
      <c r="G112" s="60">
        <f t="shared" si="3"/>
        <v>0.9999514657348088</v>
      </c>
      <c r="H112" s="141"/>
    </row>
    <row r="113" spans="1:8" ht="12" thickBot="1">
      <c r="A113" s="182">
        <f t="shared" si="4"/>
        <v>112</v>
      </c>
      <c r="B113" s="182" t="s">
        <v>3413</v>
      </c>
      <c r="C113" s="182" t="s">
        <v>3414</v>
      </c>
      <c r="D113" s="182" t="s">
        <v>3415</v>
      </c>
      <c r="E113" s="183">
        <v>1</v>
      </c>
      <c r="F113" s="183">
        <f t="shared" si="5"/>
        <v>20604</v>
      </c>
      <c r="G113" s="14">
        <f t="shared" si="3"/>
        <v>1</v>
      </c>
      <c r="H113" s="141"/>
    </row>
    <row r="114" spans="1:7" ht="12" thickTop="1">
      <c r="A114" s="61"/>
      <c r="B114" s="61"/>
      <c r="C114" s="61"/>
      <c r="D114" s="61" t="s">
        <v>295</v>
      </c>
      <c r="E114" s="8">
        <f>SUM(E2:E113)</f>
        <v>20604</v>
      </c>
      <c r="F114" s="8"/>
      <c r="G114" s="61"/>
    </row>
  </sheetData>
  <printOptions/>
  <pageMargins left="0.75" right="0.75" top="1" bottom="1" header="0.4921259845" footer="0.4921259845"/>
  <pageSetup orientation="portrait" paperSize="9"/>
  <ignoredErrors>
    <ignoredError sqref="B2:B153" numberStoredAsText="1"/>
  </ignoredErrors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48"/>
  <dimension ref="A1:G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7109375" style="5" bestFit="1" customWidth="1"/>
    <col min="2" max="2" width="11.421875" style="5" customWidth="1"/>
    <col min="3" max="3" width="21.00390625" style="5" bestFit="1" customWidth="1"/>
    <col min="4" max="4" width="39.28125" style="5" bestFit="1" customWidth="1"/>
    <col min="5" max="5" width="11.421875" style="7" customWidth="1"/>
    <col min="6" max="16384" width="11.421875" style="5" customWidth="1"/>
  </cols>
  <sheetData>
    <row r="1" spans="1:7" s="3" customFormat="1" ht="57" thickBot="1">
      <c r="A1" s="300" t="s">
        <v>296</v>
      </c>
      <c r="B1" s="300" t="s">
        <v>329</v>
      </c>
      <c r="C1" s="300" t="s">
        <v>4647</v>
      </c>
      <c r="D1" s="300" t="s">
        <v>330</v>
      </c>
      <c r="E1" s="301" t="s">
        <v>303</v>
      </c>
      <c r="F1" s="15" t="s">
        <v>293</v>
      </c>
      <c r="G1" s="15" t="s">
        <v>294</v>
      </c>
    </row>
    <row r="2" spans="1:7" ht="12" thickTop="1">
      <c r="A2" s="296">
        <v>1</v>
      </c>
      <c r="B2" s="296" t="s">
        <v>1233</v>
      </c>
      <c r="C2" s="296" t="s">
        <v>1011</v>
      </c>
      <c r="D2" s="296" t="s">
        <v>328</v>
      </c>
      <c r="E2" s="297">
        <v>2372</v>
      </c>
      <c r="F2" s="8">
        <f>E2</f>
        <v>2372</v>
      </c>
      <c r="G2" s="9">
        <f>F2/F$60</f>
        <v>0.205831308573412</v>
      </c>
    </row>
    <row r="3" spans="1:7" ht="11.25">
      <c r="A3" s="298">
        <f>A2+1</f>
        <v>2</v>
      </c>
      <c r="B3" s="298" t="s">
        <v>1012</v>
      </c>
      <c r="C3" s="298" t="s">
        <v>1013</v>
      </c>
      <c r="D3" s="298" t="s">
        <v>1014</v>
      </c>
      <c r="E3" s="299">
        <v>1249</v>
      </c>
      <c r="F3" s="10">
        <f>E3+F2</f>
        <v>3621</v>
      </c>
      <c r="G3" s="11">
        <f aca="true" t="shared" si="0" ref="G3:G60">F3/F$60</f>
        <v>0.31421381464769177</v>
      </c>
    </row>
    <row r="4" spans="1:7" ht="11.25">
      <c r="A4" s="298">
        <f aca="true" t="shared" si="1" ref="A4:A60">A3+1</f>
        <v>3</v>
      </c>
      <c r="B4" s="298" t="s">
        <v>1015</v>
      </c>
      <c r="C4" s="298" t="s">
        <v>3158</v>
      </c>
      <c r="D4" s="298" t="s">
        <v>3159</v>
      </c>
      <c r="E4" s="299">
        <v>981</v>
      </c>
      <c r="F4" s="10">
        <f aca="true" t="shared" si="2" ref="F4:F60">E4+F3</f>
        <v>4602</v>
      </c>
      <c r="G4" s="11">
        <f t="shared" si="0"/>
        <v>0.39934050676848315</v>
      </c>
    </row>
    <row r="5" spans="1:7" ht="11.25">
      <c r="A5" s="298">
        <f t="shared" si="1"/>
        <v>4</v>
      </c>
      <c r="B5" s="298" t="s">
        <v>2682</v>
      </c>
      <c r="C5" s="298" t="s">
        <v>1016</v>
      </c>
      <c r="D5" s="298" t="s">
        <v>3165</v>
      </c>
      <c r="E5" s="299">
        <v>728</v>
      </c>
      <c r="F5" s="10">
        <f t="shared" si="2"/>
        <v>5330</v>
      </c>
      <c r="G5" s="11">
        <f t="shared" si="0"/>
        <v>0.46251301631377995</v>
      </c>
    </row>
    <row r="6" spans="1:7" ht="11.25">
      <c r="A6" s="298">
        <f t="shared" si="1"/>
        <v>5</v>
      </c>
      <c r="B6" s="298" t="s">
        <v>1017</v>
      </c>
      <c r="C6" s="298" t="s">
        <v>1018</v>
      </c>
      <c r="D6" s="298" t="s">
        <v>1019</v>
      </c>
      <c r="E6" s="299">
        <v>578</v>
      </c>
      <c r="F6" s="10">
        <f t="shared" si="2"/>
        <v>5908</v>
      </c>
      <c r="G6" s="11">
        <f t="shared" si="0"/>
        <v>0.5126692120791392</v>
      </c>
    </row>
    <row r="7" spans="1:7" ht="11.25">
      <c r="A7" s="298">
        <f t="shared" si="1"/>
        <v>6</v>
      </c>
      <c r="B7" s="298" t="s">
        <v>1020</v>
      </c>
      <c r="C7" s="298" t="s">
        <v>1021</v>
      </c>
      <c r="D7" s="298" t="s">
        <v>3202</v>
      </c>
      <c r="E7" s="299">
        <v>505</v>
      </c>
      <c r="F7" s="10">
        <f t="shared" si="2"/>
        <v>6413</v>
      </c>
      <c r="G7" s="11">
        <f t="shared" si="0"/>
        <v>0.5564908018049288</v>
      </c>
    </row>
    <row r="8" spans="1:7" ht="11.25">
      <c r="A8" s="298">
        <f t="shared" si="1"/>
        <v>7</v>
      </c>
      <c r="B8" s="298" t="s">
        <v>1022</v>
      </c>
      <c r="C8" s="298" t="s">
        <v>1023</v>
      </c>
      <c r="D8" s="298" t="s">
        <v>328</v>
      </c>
      <c r="E8" s="299">
        <v>468</v>
      </c>
      <c r="F8" s="10">
        <f t="shared" si="2"/>
        <v>6881</v>
      </c>
      <c r="G8" s="11">
        <f t="shared" si="0"/>
        <v>0.5971017007983339</v>
      </c>
    </row>
    <row r="9" spans="1:7" ht="11.25">
      <c r="A9" s="298">
        <f t="shared" si="1"/>
        <v>8</v>
      </c>
      <c r="B9" s="298" t="s">
        <v>2910</v>
      </c>
      <c r="C9" s="298" t="s">
        <v>1024</v>
      </c>
      <c r="D9" s="298" t="s">
        <v>2912</v>
      </c>
      <c r="E9" s="299">
        <v>445</v>
      </c>
      <c r="F9" s="10">
        <f t="shared" si="2"/>
        <v>7326</v>
      </c>
      <c r="G9" s="11">
        <f t="shared" si="0"/>
        <v>0.6357167650121486</v>
      </c>
    </row>
    <row r="10" spans="1:7" ht="11.25">
      <c r="A10" s="298">
        <f t="shared" si="1"/>
        <v>9</v>
      </c>
      <c r="B10" s="298" t="s">
        <v>1025</v>
      </c>
      <c r="C10" s="298" t="s">
        <v>1026</v>
      </c>
      <c r="D10" s="298" t="s">
        <v>3149</v>
      </c>
      <c r="E10" s="299">
        <v>372</v>
      </c>
      <c r="F10" s="10">
        <f t="shared" si="2"/>
        <v>7698</v>
      </c>
      <c r="G10" s="11">
        <f t="shared" si="0"/>
        <v>0.6679972231863937</v>
      </c>
    </row>
    <row r="11" spans="1:7" ht="11.25">
      <c r="A11" s="298">
        <f t="shared" si="1"/>
        <v>10</v>
      </c>
      <c r="B11" s="298" t="s">
        <v>1027</v>
      </c>
      <c r="C11" s="298" t="s">
        <v>1028</v>
      </c>
      <c r="D11" s="298" t="s">
        <v>1029</v>
      </c>
      <c r="E11" s="299">
        <v>367</v>
      </c>
      <c r="F11" s="10">
        <f t="shared" si="2"/>
        <v>8065</v>
      </c>
      <c r="G11" s="11">
        <f t="shared" si="0"/>
        <v>0.6998438042346408</v>
      </c>
    </row>
    <row r="12" spans="1:7" ht="11.25">
      <c r="A12" s="298">
        <f t="shared" si="1"/>
        <v>11</v>
      </c>
      <c r="B12" s="298" t="s">
        <v>1030</v>
      </c>
      <c r="C12" s="298" t="s">
        <v>1031</v>
      </c>
      <c r="D12" s="298" t="s">
        <v>3190</v>
      </c>
      <c r="E12" s="299">
        <v>319</v>
      </c>
      <c r="F12" s="10">
        <f t="shared" si="2"/>
        <v>8384</v>
      </c>
      <c r="G12" s="11">
        <f t="shared" si="0"/>
        <v>0.7275251648733079</v>
      </c>
    </row>
    <row r="13" spans="1:7" ht="11.25">
      <c r="A13" s="298">
        <f t="shared" si="1"/>
        <v>12</v>
      </c>
      <c r="B13" s="298" t="s">
        <v>3274</v>
      </c>
      <c r="C13" s="298" t="s">
        <v>1032</v>
      </c>
      <c r="D13" s="298" t="s">
        <v>3276</v>
      </c>
      <c r="E13" s="299">
        <v>292</v>
      </c>
      <c r="F13" s="10">
        <f t="shared" si="2"/>
        <v>8676</v>
      </c>
      <c r="G13" s="11">
        <f t="shared" si="0"/>
        <v>0.7528635890315862</v>
      </c>
    </row>
    <row r="14" spans="1:7" ht="11.25">
      <c r="A14" s="298">
        <f t="shared" si="1"/>
        <v>13</v>
      </c>
      <c r="B14" s="298" t="s">
        <v>2079</v>
      </c>
      <c r="C14" s="298" t="s">
        <v>1033</v>
      </c>
      <c r="D14" s="298" t="s">
        <v>2081</v>
      </c>
      <c r="E14" s="299">
        <v>243</v>
      </c>
      <c r="F14" s="10">
        <f t="shared" si="2"/>
        <v>8919</v>
      </c>
      <c r="G14" s="11">
        <f t="shared" si="0"/>
        <v>0.7739500173550851</v>
      </c>
    </row>
    <row r="15" spans="1:7" ht="11.25">
      <c r="A15" s="298">
        <f t="shared" si="1"/>
        <v>14</v>
      </c>
      <c r="B15" s="298" t="s">
        <v>2879</v>
      </c>
      <c r="C15" s="298" t="s">
        <v>1034</v>
      </c>
      <c r="D15" s="298" t="s">
        <v>2881</v>
      </c>
      <c r="E15" s="299">
        <v>197</v>
      </c>
      <c r="F15" s="10">
        <f t="shared" si="2"/>
        <v>9116</v>
      </c>
      <c r="G15" s="11">
        <f t="shared" si="0"/>
        <v>0.7910447761194029</v>
      </c>
    </row>
    <row r="16" spans="1:7" ht="11.25">
      <c r="A16" s="298">
        <f t="shared" si="1"/>
        <v>15</v>
      </c>
      <c r="B16" s="298" t="s">
        <v>3463</v>
      </c>
      <c r="C16" s="298" t="s">
        <v>1035</v>
      </c>
      <c r="D16" s="298" t="s">
        <v>3465</v>
      </c>
      <c r="E16" s="299">
        <v>168</v>
      </c>
      <c r="F16" s="10">
        <f t="shared" si="2"/>
        <v>9284</v>
      </c>
      <c r="G16" s="11">
        <f t="shared" si="0"/>
        <v>0.805623047552933</v>
      </c>
    </row>
    <row r="17" spans="1:7" ht="11.25">
      <c r="A17" s="298">
        <f t="shared" si="1"/>
        <v>16</v>
      </c>
      <c r="B17" s="298" t="s">
        <v>2014</v>
      </c>
      <c r="C17" s="298" t="s">
        <v>1036</v>
      </c>
      <c r="D17" s="298" t="s">
        <v>2016</v>
      </c>
      <c r="E17" s="299">
        <v>152</v>
      </c>
      <c r="F17" s="10">
        <f t="shared" si="2"/>
        <v>9436</v>
      </c>
      <c r="G17" s="11">
        <f t="shared" si="0"/>
        <v>0.8188129121832697</v>
      </c>
    </row>
    <row r="18" spans="1:7" ht="11.25">
      <c r="A18" s="298">
        <f t="shared" si="1"/>
        <v>17</v>
      </c>
      <c r="B18" s="298" t="s">
        <v>1037</v>
      </c>
      <c r="C18" s="298" t="s">
        <v>1038</v>
      </c>
      <c r="D18" s="298" t="s">
        <v>3593</v>
      </c>
      <c r="E18" s="299">
        <v>141</v>
      </c>
      <c r="F18" s="10">
        <f t="shared" si="2"/>
        <v>9577</v>
      </c>
      <c r="G18" s="11">
        <f t="shared" si="0"/>
        <v>0.831048247136411</v>
      </c>
    </row>
    <row r="19" spans="1:7" ht="11.25">
      <c r="A19" s="298">
        <f t="shared" si="1"/>
        <v>18</v>
      </c>
      <c r="B19" s="298" t="s">
        <v>3453</v>
      </c>
      <c r="C19" s="298" t="s">
        <v>2192</v>
      </c>
      <c r="D19" s="298" t="s">
        <v>1039</v>
      </c>
      <c r="E19" s="299">
        <v>128</v>
      </c>
      <c r="F19" s="10">
        <f t="shared" si="2"/>
        <v>9705</v>
      </c>
      <c r="G19" s="11">
        <f t="shared" si="0"/>
        <v>0.8421555015619576</v>
      </c>
    </row>
    <row r="20" spans="1:7" ht="11.25">
      <c r="A20" s="298">
        <f t="shared" si="1"/>
        <v>19</v>
      </c>
      <c r="B20" s="298" t="s">
        <v>2023</v>
      </c>
      <c r="C20" s="298" t="s">
        <v>1040</v>
      </c>
      <c r="D20" s="298" t="s">
        <v>2025</v>
      </c>
      <c r="E20" s="299">
        <v>125</v>
      </c>
      <c r="F20" s="10">
        <f t="shared" si="2"/>
        <v>9830</v>
      </c>
      <c r="G20" s="11">
        <f t="shared" si="0"/>
        <v>0.8530024297119055</v>
      </c>
    </row>
    <row r="21" spans="1:7" ht="11.25">
      <c r="A21" s="298">
        <f t="shared" si="1"/>
        <v>20</v>
      </c>
      <c r="B21" s="298" t="s">
        <v>1041</v>
      </c>
      <c r="C21" s="298" t="s">
        <v>1042</v>
      </c>
      <c r="D21" s="298" t="s">
        <v>1043</v>
      </c>
      <c r="E21" s="299">
        <v>115</v>
      </c>
      <c r="F21" s="10">
        <f t="shared" si="2"/>
        <v>9945</v>
      </c>
      <c r="G21" s="11">
        <f t="shared" si="0"/>
        <v>0.8629816036098577</v>
      </c>
    </row>
    <row r="22" spans="1:7" ht="11.25">
      <c r="A22" s="298">
        <f t="shared" si="1"/>
        <v>21</v>
      </c>
      <c r="B22" s="298" t="s">
        <v>1044</v>
      </c>
      <c r="C22" s="298" t="s">
        <v>1045</v>
      </c>
      <c r="D22" s="298" t="s">
        <v>1046</v>
      </c>
      <c r="E22" s="299">
        <v>115</v>
      </c>
      <c r="F22" s="10">
        <f t="shared" si="2"/>
        <v>10060</v>
      </c>
      <c r="G22" s="11">
        <f t="shared" si="0"/>
        <v>0.8729607775078098</v>
      </c>
    </row>
    <row r="23" spans="1:7" ht="11.25">
      <c r="A23" s="298">
        <f t="shared" si="1"/>
        <v>22</v>
      </c>
      <c r="B23" s="298" t="s">
        <v>3262</v>
      </c>
      <c r="C23" s="298" t="s">
        <v>1047</v>
      </c>
      <c r="D23" s="298" t="s">
        <v>3264</v>
      </c>
      <c r="E23" s="299">
        <v>112</v>
      </c>
      <c r="F23" s="10">
        <f t="shared" si="2"/>
        <v>10172</v>
      </c>
      <c r="G23" s="11">
        <f t="shared" si="0"/>
        <v>0.8826796251301632</v>
      </c>
    </row>
    <row r="24" spans="1:7" ht="11.25">
      <c r="A24" s="298">
        <f t="shared" si="1"/>
        <v>23</v>
      </c>
      <c r="B24" s="298" t="s">
        <v>3291</v>
      </c>
      <c r="C24" s="298" t="s">
        <v>1048</v>
      </c>
      <c r="D24" s="298" t="s">
        <v>3293</v>
      </c>
      <c r="E24" s="299">
        <v>110</v>
      </c>
      <c r="F24" s="10">
        <f t="shared" si="2"/>
        <v>10282</v>
      </c>
      <c r="G24" s="11">
        <f t="shared" si="0"/>
        <v>0.8922249219021173</v>
      </c>
    </row>
    <row r="25" spans="1:7" ht="11.25">
      <c r="A25" s="298">
        <f t="shared" si="1"/>
        <v>24</v>
      </c>
      <c r="B25" s="298" t="s">
        <v>2888</v>
      </c>
      <c r="C25" s="298" t="s">
        <v>1049</v>
      </c>
      <c r="D25" s="298" t="s">
        <v>2890</v>
      </c>
      <c r="E25" s="299">
        <v>108</v>
      </c>
      <c r="F25" s="10">
        <f t="shared" si="2"/>
        <v>10390</v>
      </c>
      <c r="G25" s="11">
        <f t="shared" si="0"/>
        <v>0.9015966678236723</v>
      </c>
    </row>
    <row r="26" spans="1:7" ht="11.25">
      <c r="A26" s="298">
        <f t="shared" si="1"/>
        <v>25</v>
      </c>
      <c r="B26" s="298" t="s">
        <v>2032</v>
      </c>
      <c r="C26" s="298" t="s">
        <v>1050</v>
      </c>
      <c r="D26" s="298" t="s">
        <v>2034</v>
      </c>
      <c r="E26" s="299">
        <v>103</v>
      </c>
      <c r="F26" s="10">
        <f t="shared" si="2"/>
        <v>10493</v>
      </c>
      <c r="G26" s="11">
        <f t="shared" si="0"/>
        <v>0.9105345366192295</v>
      </c>
    </row>
    <row r="27" spans="1:7" ht="11.25">
      <c r="A27" s="298">
        <f t="shared" si="1"/>
        <v>26</v>
      </c>
      <c r="B27" s="298" t="s">
        <v>2741</v>
      </c>
      <c r="C27" s="298" t="s">
        <v>1051</v>
      </c>
      <c r="D27" s="298" t="s">
        <v>3239</v>
      </c>
      <c r="E27" s="299">
        <v>96</v>
      </c>
      <c r="F27" s="10">
        <f t="shared" si="2"/>
        <v>10589</v>
      </c>
      <c r="G27" s="11">
        <f t="shared" si="0"/>
        <v>0.9188649774383895</v>
      </c>
    </row>
    <row r="28" spans="1:7" ht="11.25">
      <c r="A28" s="298">
        <f t="shared" si="1"/>
        <v>27</v>
      </c>
      <c r="B28" s="298" t="s">
        <v>1052</v>
      </c>
      <c r="C28" s="298" t="s">
        <v>1053</v>
      </c>
      <c r="D28" s="298" t="s">
        <v>3162</v>
      </c>
      <c r="E28" s="299">
        <v>84</v>
      </c>
      <c r="F28" s="10">
        <f t="shared" si="2"/>
        <v>10673</v>
      </c>
      <c r="G28" s="11">
        <f t="shared" si="0"/>
        <v>0.9261541131551545</v>
      </c>
    </row>
    <row r="29" spans="1:7" ht="11.25">
      <c r="A29" s="298">
        <f t="shared" si="1"/>
        <v>28</v>
      </c>
      <c r="B29" s="298" t="s">
        <v>2706</v>
      </c>
      <c r="C29" s="298" t="s">
        <v>1054</v>
      </c>
      <c r="D29" s="298" t="s">
        <v>2708</v>
      </c>
      <c r="E29" s="299">
        <v>77</v>
      </c>
      <c r="F29" s="10">
        <f t="shared" si="2"/>
        <v>10750</v>
      </c>
      <c r="G29" s="11">
        <f t="shared" si="0"/>
        <v>0.9328358208955224</v>
      </c>
    </row>
    <row r="30" spans="1:7" ht="11.25">
      <c r="A30" s="298">
        <f t="shared" si="1"/>
        <v>29</v>
      </c>
      <c r="B30" s="298" t="s">
        <v>1055</v>
      </c>
      <c r="C30" s="298" t="s">
        <v>1056</v>
      </c>
      <c r="D30" s="298" t="s">
        <v>3581</v>
      </c>
      <c r="E30" s="299">
        <v>74</v>
      </c>
      <c r="F30" s="10">
        <f t="shared" si="2"/>
        <v>10824</v>
      </c>
      <c r="G30" s="11">
        <f t="shared" si="0"/>
        <v>0.9392572023602915</v>
      </c>
    </row>
    <row r="31" spans="1:7" ht="11.25">
      <c r="A31" s="298">
        <f t="shared" si="1"/>
        <v>30</v>
      </c>
      <c r="B31" s="298" t="s">
        <v>2891</v>
      </c>
      <c r="C31" s="298" t="s">
        <v>1057</v>
      </c>
      <c r="D31" s="298" t="s">
        <v>2893</v>
      </c>
      <c r="E31" s="299">
        <v>69</v>
      </c>
      <c r="F31" s="10">
        <f t="shared" si="2"/>
        <v>10893</v>
      </c>
      <c r="G31" s="11">
        <f t="shared" si="0"/>
        <v>0.9452447066990628</v>
      </c>
    </row>
    <row r="32" spans="1:7" ht="11.25">
      <c r="A32" s="298">
        <f t="shared" si="1"/>
        <v>31</v>
      </c>
      <c r="B32" s="298" t="s">
        <v>3248</v>
      </c>
      <c r="C32" s="298" t="s">
        <v>1058</v>
      </c>
      <c r="D32" s="298" t="s">
        <v>3250</v>
      </c>
      <c r="E32" s="299">
        <v>56</v>
      </c>
      <c r="F32" s="10">
        <f t="shared" si="2"/>
        <v>10949</v>
      </c>
      <c r="G32" s="11">
        <f t="shared" si="0"/>
        <v>0.9501041305102395</v>
      </c>
    </row>
    <row r="33" spans="1:7" ht="11.25">
      <c r="A33" s="298">
        <f t="shared" si="1"/>
        <v>32</v>
      </c>
      <c r="B33" s="298" t="s">
        <v>1059</v>
      </c>
      <c r="C33" s="298" t="s">
        <v>1060</v>
      </c>
      <c r="D33" s="298" t="s">
        <v>1061</v>
      </c>
      <c r="E33" s="299">
        <v>53</v>
      </c>
      <c r="F33" s="10">
        <f t="shared" si="2"/>
        <v>11002</v>
      </c>
      <c r="G33" s="11">
        <f t="shared" si="0"/>
        <v>0.9547032280458174</v>
      </c>
    </row>
    <row r="34" spans="1:7" ht="11.25">
      <c r="A34" s="298">
        <f t="shared" si="1"/>
        <v>33</v>
      </c>
      <c r="B34" s="298" t="s">
        <v>2882</v>
      </c>
      <c r="C34" s="298" t="s">
        <v>1062</v>
      </c>
      <c r="D34" s="298" t="s">
        <v>2884</v>
      </c>
      <c r="E34" s="299">
        <v>49</v>
      </c>
      <c r="F34" s="10">
        <f t="shared" si="2"/>
        <v>11051</v>
      </c>
      <c r="G34" s="11">
        <f t="shared" si="0"/>
        <v>0.9589552238805971</v>
      </c>
    </row>
    <row r="35" spans="1:7" ht="11.25">
      <c r="A35" s="298">
        <f t="shared" si="1"/>
        <v>34</v>
      </c>
      <c r="B35" s="298" t="s">
        <v>1063</v>
      </c>
      <c r="C35" s="298" t="s">
        <v>1064</v>
      </c>
      <c r="D35" s="298" t="s">
        <v>3622</v>
      </c>
      <c r="E35" s="299">
        <v>44</v>
      </c>
      <c r="F35" s="10">
        <f t="shared" si="2"/>
        <v>11095</v>
      </c>
      <c r="G35" s="11">
        <f t="shared" si="0"/>
        <v>0.9627733425893786</v>
      </c>
    </row>
    <row r="36" spans="1:7" ht="11.25">
      <c r="A36" s="298">
        <f t="shared" si="1"/>
        <v>35</v>
      </c>
      <c r="B36" s="298" t="s">
        <v>3312</v>
      </c>
      <c r="C36" s="298" t="s">
        <v>1065</v>
      </c>
      <c r="D36" s="298" t="s">
        <v>3314</v>
      </c>
      <c r="E36" s="299">
        <v>40</v>
      </c>
      <c r="F36" s="10">
        <f t="shared" si="2"/>
        <v>11135</v>
      </c>
      <c r="G36" s="11">
        <f t="shared" si="0"/>
        <v>0.966244359597362</v>
      </c>
    </row>
    <row r="37" spans="1:7" ht="11.25">
      <c r="A37" s="298">
        <f t="shared" si="1"/>
        <v>36</v>
      </c>
      <c r="B37" s="298" t="s">
        <v>2900</v>
      </c>
      <c r="C37" s="298" t="s">
        <v>1066</v>
      </c>
      <c r="D37" s="298" t="s">
        <v>2902</v>
      </c>
      <c r="E37" s="299">
        <v>38</v>
      </c>
      <c r="F37" s="10">
        <f t="shared" si="2"/>
        <v>11173</v>
      </c>
      <c r="G37" s="11">
        <f t="shared" si="0"/>
        <v>0.9695418257549462</v>
      </c>
    </row>
    <row r="38" spans="1:7" ht="11.25">
      <c r="A38" s="298">
        <f t="shared" si="1"/>
        <v>37</v>
      </c>
      <c r="B38" s="298" t="s">
        <v>2062</v>
      </c>
      <c r="C38" s="298" t="s">
        <v>1067</v>
      </c>
      <c r="D38" s="298" t="s">
        <v>2064</v>
      </c>
      <c r="E38" s="299">
        <v>32</v>
      </c>
      <c r="F38" s="10">
        <f t="shared" si="2"/>
        <v>11205</v>
      </c>
      <c r="G38" s="11">
        <f t="shared" si="0"/>
        <v>0.9723186393613329</v>
      </c>
    </row>
    <row r="39" spans="1:7" ht="11.25">
      <c r="A39" s="298">
        <f t="shared" si="1"/>
        <v>38</v>
      </c>
      <c r="B39" s="298" t="s">
        <v>2668</v>
      </c>
      <c r="C39" s="298" t="s">
        <v>1068</v>
      </c>
      <c r="D39" s="298" t="s">
        <v>2670</v>
      </c>
      <c r="E39" s="299">
        <v>29</v>
      </c>
      <c r="F39" s="10">
        <f t="shared" si="2"/>
        <v>11234</v>
      </c>
      <c r="G39" s="11">
        <f t="shared" si="0"/>
        <v>0.9748351266921208</v>
      </c>
    </row>
    <row r="40" spans="1:7" ht="11.25">
      <c r="A40" s="298">
        <f t="shared" si="1"/>
        <v>39</v>
      </c>
      <c r="B40" s="298" t="s">
        <v>1069</v>
      </c>
      <c r="C40" s="298" t="s">
        <v>1070</v>
      </c>
      <c r="D40" s="298" t="s">
        <v>1071</v>
      </c>
      <c r="E40" s="299">
        <v>29</v>
      </c>
      <c r="F40" s="10">
        <f t="shared" si="2"/>
        <v>11263</v>
      </c>
      <c r="G40" s="11">
        <f t="shared" si="0"/>
        <v>0.9773516140229087</v>
      </c>
    </row>
    <row r="41" spans="1:7" ht="11.25">
      <c r="A41" s="298">
        <f t="shared" si="1"/>
        <v>40</v>
      </c>
      <c r="B41" s="298" t="s">
        <v>3259</v>
      </c>
      <c r="C41" s="298" t="s">
        <v>1072</v>
      </c>
      <c r="D41" s="298" t="s">
        <v>3261</v>
      </c>
      <c r="E41" s="299">
        <v>25</v>
      </c>
      <c r="F41" s="10">
        <f t="shared" si="2"/>
        <v>11288</v>
      </c>
      <c r="G41" s="11">
        <f t="shared" si="0"/>
        <v>0.9795209996528983</v>
      </c>
    </row>
    <row r="42" spans="1:7" ht="11.25">
      <c r="A42" s="298">
        <f t="shared" si="1"/>
        <v>41</v>
      </c>
      <c r="B42" s="298" t="s">
        <v>1073</v>
      </c>
      <c r="C42" s="298" t="s">
        <v>1074</v>
      </c>
      <c r="D42" s="298" t="s">
        <v>1075</v>
      </c>
      <c r="E42" s="299">
        <v>24</v>
      </c>
      <c r="F42" s="10">
        <f t="shared" si="2"/>
        <v>11312</v>
      </c>
      <c r="G42" s="11">
        <f t="shared" si="0"/>
        <v>0.9816036098576884</v>
      </c>
    </row>
    <row r="43" spans="1:7" ht="11.25">
      <c r="A43" s="298">
        <f t="shared" si="1"/>
        <v>42</v>
      </c>
      <c r="B43" s="298" t="s">
        <v>1076</v>
      </c>
      <c r="C43" s="298" t="s">
        <v>1077</v>
      </c>
      <c r="D43" s="298" t="s">
        <v>328</v>
      </c>
      <c r="E43" s="299">
        <v>22</v>
      </c>
      <c r="F43" s="10">
        <f t="shared" si="2"/>
        <v>11334</v>
      </c>
      <c r="G43" s="11">
        <f t="shared" si="0"/>
        <v>0.9835126692120791</v>
      </c>
    </row>
    <row r="44" spans="1:7" ht="11.25">
      <c r="A44" s="298">
        <f t="shared" si="1"/>
        <v>43</v>
      </c>
      <c r="B44" s="298" t="s">
        <v>2085</v>
      </c>
      <c r="C44" s="298" t="s">
        <v>1078</v>
      </c>
      <c r="D44" s="298" t="s">
        <v>2087</v>
      </c>
      <c r="E44" s="299">
        <v>22</v>
      </c>
      <c r="F44" s="10">
        <f t="shared" si="2"/>
        <v>11356</v>
      </c>
      <c r="G44" s="11">
        <f t="shared" si="0"/>
        <v>0.9854217285664699</v>
      </c>
    </row>
    <row r="45" spans="1:7" ht="11.25">
      <c r="A45" s="298">
        <f t="shared" si="1"/>
        <v>44</v>
      </c>
      <c r="B45" s="298" t="s">
        <v>1079</v>
      </c>
      <c r="C45" s="298" t="s">
        <v>3224</v>
      </c>
      <c r="D45" s="298" t="s">
        <v>3225</v>
      </c>
      <c r="E45" s="299">
        <v>22</v>
      </c>
      <c r="F45" s="10">
        <f t="shared" si="2"/>
        <v>11378</v>
      </c>
      <c r="G45" s="11">
        <f t="shared" si="0"/>
        <v>0.9873307879208608</v>
      </c>
    </row>
    <row r="46" spans="1:7" ht="11.25">
      <c r="A46" s="298">
        <f t="shared" si="1"/>
        <v>45</v>
      </c>
      <c r="B46" s="298" t="s">
        <v>3321</v>
      </c>
      <c r="C46" s="298" t="s">
        <v>1080</v>
      </c>
      <c r="D46" s="298" t="s">
        <v>3323</v>
      </c>
      <c r="E46" s="299">
        <v>20</v>
      </c>
      <c r="F46" s="10">
        <f t="shared" si="2"/>
        <v>11398</v>
      </c>
      <c r="G46" s="11">
        <f t="shared" si="0"/>
        <v>0.9890662964248524</v>
      </c>
    </row>
    <row r="47" spans="1:7" ht="11.25">
      <c r="A47" s="298">
        <f t="shared" si="1"/>
        <v>46</v>
      </c>
      <c r="B47" s="298" t="s">
        <v>3309</v>
      </c>
      <c r="C47" s="298" t="s">
        <v>3606</v>
      </c>
      <c r="D47" s="298" t="s">
        <v>3311</v>
      </c>
      <c r="E47" s="299">
        <v>19</v>
      </c>
      <c r="F47" s="10">
        <f t="shared" si="2"/>
        <v>11417</v>
      </c>
      <c r="G47" s="11">
        <f t="shared" si="0"/>
        <v>0.9907150295036445</v>
      </c>
    </row>
    <row r="48" spans="1:7" ht="11.25">
      <c r="A48" s="298">
        <f t="shared" si="1"/>
        <v>47</v>
      </c>
      <c r="B48" s="298" t="s">
        <v>1081</v>
      </c>
      <c r="C48" s="298" t="s">
        <v>1082</v>
      </c>
      <c r="D48" s="298" t="s">
        <v>1083</v>
      </c>
      <c r="E48" s="299">
        <v>18</v>
      </c>
      <c r="F48" s="10">
        <f t="shared" si="2"/>
        <v>11435</v>
      </c>
      <c r="G48" s="11">
        <f t="shared" si="0"/>
        <v>0.9922769871572371</v>
      </c>
    </row>
    <row r="49" spans="1:7" ht="11.25">
      <c r="A49" s="298">
        <f t="shared" si="1"/>
        <v>48</v>
      </c>
      <c r="B49" s="298" t="s">
        <v>2038</v>
      </c>
      <c r="C49" s="298" t="s">
        <v>1084</v>
      </c>
      <c r="D49" s="298" t="s">
        <v>2040</v>
      </c>
      <c r="E49" s="299">
        <v>12</v>
      </c>
      <c r="F49" s="10">
        <f t="shared" si="2"/>
        <v>11447</v>
      </c>
      <c r="G49" s="11">
        <f t="shared" si="0"/>
        <v>0.9933182922596321</v>
      </c>
    </row>
    <row r="50" spans="1:7" ht="11.25">
      <c r="A50" s="298">
        <f t="shared" si="1"/>
        <v>49</v>
      </c>
      <c r="B50" s="298" t="s">
        <v>2709</v>
      </c>
      <c r="C50" s="298" t="s">
        <v>1085</v>
      </c>
      <c r="D50" s="298" t="s">
        <v>2711</v>
      </c>
      <c r="E50" s="299">
        <v>11</v>
      </c>
      <c r="F50" s="10">
        <f t="shared" si="2"/>
        <v>11458</v>
      </c>
      <c r="G50" s="11">
        <f t="shared" si="0"/>
        <v>0.9942728219368275</v>
      </c>
    </row>
    <row r="51" spans="1:7" ht="11.25">
      <c r="A51" s="298">
        <f t="shared" si="1"/>
        <v>50</v>
      </c>
      <c r="B51" s="298" t="s">
        <v>2907</v>
      </c>
      <c r="C51" s="298" t="s">
        <v>1086</v>
      </c>
      <c r="D51" s="298" t="s">
        <v>2909</v>
      </c>
      <c r="E51" s="299">
        <v>11</v>
      </c>
      <c r="F51" s="10">
        <f t="shared" si="2"/>
        <v>11469</v>
      </c>
      <c r="G51" s="11">
        <f t="shared" si="0"/>
        <v>0.9952273516140229</v>
      </c>
    </row>
    <row r="52" spans="1:7" ht="11.25">
      <c r="A52" s="298">
        <f t="shared" si="1"/>
        <v>51</v>
      </c>
      <c r="B52" s="298" t="s">
        <v>3265</v>
      </c>
      <c r="C52" s="298" t="s">
        <v>1087</v>
      </c>
      <c r="D52" s="298" t="s">
        <v>3267</v>
      </c>
      <c r="E52" s="299">
        <v>10</v>
      </c>
      <c r="F52" s="10">
        <f t="shared" si="2"/>
        <v>11479</v>
      </c>
      <c r="G52" s="11">
        <f t="shared" si="0"/>
        <v>0.9960951058660188</v>
      </c>
    </row>
    <row r="53" spans="1:7" ht="11.25">
      <c r="A53" s="298">
        <f t="shared" si="1"/>
        <v>52</v>
      </c>
      <c r="B53" s="298" t="s">
        <v>1088</v>
      </c>
      <c r="C53" s="298" t="s">
        <v>1089</v>
      </c>
      <c r="D53" s="298" t="s">
        <v>1090</v>
      </c>
      <c r="E53" s="299">
        <v>10</v>
      </c>
      <c r="F53" s="10">
        <f t="shared" si="2"/>
        <v>11489</v>
      </c>
      <c r="G53" s="11">
        <f t="shared" si="0"/>
        <v>0.9969628601180146</v>
      </c>
    </row>
    <row r="54" spans="1:7" ht="11.25">
      <c r="A54" s="298">
        <f t="shared" si="1"/>
        <v>53</v>
      </c>
      <c r="B54" s="298" t="s">
        <v>1091</v>
      </c>
      <c r="C54" s="298" t="s">
        <v>1092</v>
      </c>
      <c r="D54" s="298" t="s">
        <v>1093</v>
      </c>
      <c r="E54" s="299">
        <v>8</v>
      </c>
      <c r="F54" s="10">
        <f t="shared" si="2"/>
        <v>11497</v>
      </c>
      <c r="G54" s="11">
        <f t="shared" si="0"/>
        <v>0.9976570635196113</v>
      </c>
    </row>
    <row r="55" spans="1:7" ht="11.25">
      <c r="A55" s="298">
        <f t="shared" si="1"/>
        <v>54</v>
      </c>
      <c r="B55" s="298" t="s">
        <v>1094</v>
      </c>
      <c r="C55" s="298" t="s">
        <v>1095</v>
      </c>
      <c r="D55" s="298" t="s">
        <v>1096</v>
      </c>
      <c r="E55" s="299">
        <v>7</v>
      </c>
      <c r="F55" s="10">
        <f t="shared" si="2"/>
        <v>11504</v>
      </c>
      <c r="G55" s="11">
        <f t="shared" si="0"/>
        <v>0.9982644914960084</v>
      </c>
    </row>
    <row r="56" spans="1:7" ht="11.25">
      <c r="A56" s="298">
        <f t="shared" si="1"/>
        <v>55</v>
      </c>
      <c r="B56" s="298" t="s">
        <v>2697</v>
      </c>
      <c r="C56" s="298" t="s">
        <v>1097</v>
      </c>
      <c r="D56" s="298" t="s">
        <v>2699</v>
      </c>
      <c r="E56" s="299">
        <v>7</v>
      </c>
      <c r="F56" s="10">
        <f t="shared" si="2"/>
        <v>11511</v>
      </c>
      <c r="G56" s="11">
        <f t="shared" si="0"/>
        <v>0.9988719194724054</v>
      </c>
    </row>
    <row r="57" spans="1:7" ht="11.25">
      <c r="A57" s="298">
        <f t="shared" si="1"/>
        <v>56</v>
      </c>
      <c r="B57" s="298" t="s">
        <v>1098</v>
      </c>
      <c r="C57" s="298" t="s">
        <v>1099</v>
      </c>
      <c r="D57" s="298" t="s">
        <v>3387</v>
      </c>
      <c r="E57" s="299">
        <v>5</v>
      </c>
      <c r="F57" s="10">
        <f t="shared" si="2"/>
        <v>11516</v>
      </c>
      <c r="G57" s="11">
        <f t="shared" si="0"/>
        <v>0.9993057965984034</v>
      </c>
    </row>
    <row r="58" spans="1:7" ht="11.25">
      <c r="A58" s="298">
        <f t="shared" si="1"/>
        <v>57</v>
      </c>
      <c r="B58" s="298" t="s">
        <v>1100</v>
      </c>
      <c r="C58" s="298" t="s">
        <v>1101</v>
      </c>
      <c r="D58" s="298" t="s">
        <v>3677</v>
      </c>
      <c r="E58" s="299">
        <v>5</v>
      </c>
      <c r="F58" s="10">
        <f t="shared" si="2"/>
        <v>11521</v>
      </c>
      <c r="G58" s="11">
        <f t="shared" si="0"/>
        <v>0.9997396737244012</v>
      </c>
    </row>
    <row r="59" spans="1:7" ht="11.25">
      <c r="A59" s="304">
        <f t="shared" si="1"/>
        <v>58</v>
      </c>
      <c r="B59" s="304" t="s">
        <v>1102</v>
      </c>
      <c r="C59" s="304" t="s">
        <v>1103</v>
      </c>
      <c r="D59" s="304" t="s">
        <v>1104</v>
      </c>
      <c r="E59" s="305">
        <v>2</v>
      </c>
      <c r="F59" s="59">
        <f t="shared" si="2"/>
        <v>11523</v>
      </c>
      <c r="G59" s="60">
        <f t="shared" si="0"/>
        <v>0.9999132245748004</v>
      </c>
    </row>
    <row r="60" spans="1:7" ht="12" thickBot="1">
      <c r="A60" s="302">
        <f t="shared" si="1"/>
        <v>59</v>
      </c>
      <c r="B60" s="302" t="s">
        <v>2053</v>
      </c>
      <c r="C60" s="302" t="s">
        <v>1105</v>
      </c>
      <c r="D60" s="302" t="s">
        <v>2055</v>
      </c>
      <c r="E60" s="303">
        <v>1</v>
      </c>
      <c r="F60" s="13">
        <f t="shared" si="2"/>
        <v>11524</v>
      </c>
      <c r="G60" s="14">
        <f t="shared" si="0"/>
        <v>1</v>
      </c>
    </row>
    <row r="61" spans="1:7" ht="12" thickTop="1">
      <c r="A61" s="61"/>
      <c r="B61" s="61"/>
      <c r="C61" s="61"/>
      <c r="D61" s="61" t="s">
        <v>295</v>
      </c>
      <c r="E61" s="8">
        <f>SUM(E2:E60)</f>
        <v>11524</v>
      </c>
      <c r="F61" s="61"/>
      <c r="G61" s="61"/>
    </row>
  </sheetData>
  <printOptions/>
  <pageMargins left="0.75" right="0.75" top="1" bottom="1" header="0.4921259845" footer="0.4921259845"/>
  <pageSetup orientation="portrait" paperSize="9"/>
  <ignoredErrors>
    <ignoredError sqref="B2:B66" numberStoredAsText="1"/>
  </ignoredError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29"/>
  <dimension ref="A1:G18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63.140625" style="5" bestFit="1" customWidth="1"/>
    <col min="4" max="4" width="42.8515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10" t="s">
        <v>296</v>
      </c>
      <c r="B1" s="110" t="s">
        <v>329</v>
      </c>
      <c r="C1" s="110" t="s">
        <v>4645</v>
      </c>
      <c r="D1" s="110" t="s">
        <v>330</v>
      </c>
      <c r="E1" s="111" t="s">
        <v>304</v>
      </c>
      <c r="F1" s="15" t="s">
        <v>293</v>
      </c>
      <c r="G1" s="15" t="s">
        <v>294</v>
      </c>
    </row>
    <row r="2" spans="1:7" ht="12" thickTop="1">
      <c r="A2" s="106">
        <v>1</v>
      </c>
      <c r="B2" s="106" t="s">
        <v>1233</v>
      </c>
      <c r="C2" s="106" t="s">
        <v>1234</v>
      </c>
      <c r="D2" s="106" t="s">
        <v>328</v>
      </c>
      <c r="E2" s="107">
        <v>16868</v>
      </c>
      <c r="F2" s="8">
        <f>E2</f>
        <v>16868</v>
      </c>
      <c r="G2" s="9">
        <f>F2/F$187</f>
        <v>0.19204408315686408</v>
      </c>
    </row>
    <row r="3" spans="1:7" ht="11.25">
      <c r="A3" s="108">
        <f>A2+1</f>
        <v>2</v>
      </c>
      <c r="B3" s="108" t="s">
        <v>1235</v>
      </c>
      <c r="C3" s="108" t="s">
        <v>1236</v>
      </c>
      <c r="D3" s="108" t="s">
        <v>328</v>
      </c>
      <c r="E3" s="109">
        <v>9965</v>
      </c>
      <c r="F3" s="10">
        <f>E3+F2</f>
        <v>26833</v>
      </c>
      <c r="G3" s="11">
        <f aca="true" t="shared" si="0" ref="G3:G66">F3/F$187</f>
        <v>0.3054967324726188</v>
      </c>
    </row>
    <row r="4" spans="1:7" ht="11.25">
      <c r="A4" s="108">
        <f aca="true" t="shared" si="1" ref="A4:A67">A3+1</f>
        <v>3</v>
      </c>
      <c r="B4" s="108" t="s">
        <v>1237</v>
      </c>
      <c r="C4" s="108" t="s">
        <v>1238</v>
      </c>
      <c r="D4" s="108" t="s">
        <v>328</v>
      </c>
      <c r="E4" s="109">
        <v>9653</v>
      </c>
      <c r="F4" s="10">
        <f aca="true" t="shared" si="2" ref="F4:F67">E4+F3</f>
        <v>36486</v>
      </c>
      <c r="G4" s="11">
        <f t="shared" si="0"/>
        <v>0.41539722658651546</v>
      </c>
    </row>
    <row r="5" spans="1:7" ht="11.25">
      <c r="A5" s="108">
        <f t="shared" si="1"/>
        <v>4</v>
      </c>
      <c r="B5" s="108" t="s">
        <v>1239</v>
      </c>
      <c r="C5" s="108" t="s">
        <v>1240</v>
      </c>
      <c r="D5" s="108" t="s">
        <v>328</v>
      </c>
      <c r="E5" s="109">
        <v>4801</v>
      </c>
      <c r="F5" s="10">
        <f t="shared" si="2"/>
        <v>41287</v>
      </c>
      <c r="G5" s="11">
        <f t="shared" si="0"/>
        <v>0.47005715326638886</v>
      </c>
    </row>
    <row r="6" spans="1:7" ht="11.25">
      <c r="A6" s="108">
        <f t="shared" si="1"/>
        <v>5</v>
      </c>
      <c r="B6" s="108" t="s">
        <v>1241</v>
      </c>
      <c r="C6" s="108" t="s">
        <v>1242</v>
      </c>
      <c r="D6" s="108" t="s">
        <v>1243</v>
      </c>
      <c r="E6" s="109">
        <v>3681</v>
      </c>
      <c r="F6" s="10">
        <f t="shared" si="2"/>
        <v>44968</v>
      </c>
      <c r="G6" s="11">
        <f t="shared" si="0"/>
        <v>0.511965753580618</v>
      </c>
    </row>
    <row r="7" spans="1:7" ht="11.25">
      <c r="A7" s="108">
        <f t="shared" si="1"/>
        <v>6</v>
      </c>
      <c r="B7" s="108" t="s">
        <v>1244</v>
      </c>
      <c r="C7" s="108" t="s">
        <v>1245</v>
      </c>
      <c r="D7" s="108" t="s">
        <v>1246</v>
      </c>
      <c r="E7" s="109">
        <v>2258</v>
      </c>
      <c r="F7" s="10">
        <f t="shared" si="2"/>
        <v>47226</v>
      </c>
      <c r="G7" s="11">
        <f t="shared" si="0"/>
        <v>0.537673338342783</v>
      </c>
    </row>
    <row r="8" spans="1:7" ht="11.25">
      <c r="A8" s="108">
        <f t="shared" si="1"/>
        <v>7</v>
      </c>
      <c r="B8" s="108" t="s">
        <v>1247</v>
      </c>
      <c r="C8" s="108" t="s">
        <v>1248</v>
      </c>
      <c r="D8" s="108" t="s">
        <v>1249</v>
      </c>
      <c r="E8" s="109">
        <v>2231</v>
      </c>
      <c r="F8" s="10">
        <f t="shared" si="2"/>
        <v>49457</v>
      </c>
      <c r="G8" s="11">
        <f t="shared" si="0"/>
        <v>0.5630735250586333</v>
      </c>
    </row>
    <row r="9" spans="1:7" ht="11.25">
      <c r="A9" s="108">
        <f t="shared" si="1"/>
        <v>8</v>
      </c>
      <c r="B9" s="108" t="s">
        <v>1250</v>
      </c>
      <c r="C9" s="108" t="s">
        <v>1251</v>
      </c>
      <c r="D9" s="108" t="s">
        <v>1252</v>
      </c>
      <c r="E9" s="109">
        <v>2208</v>
      </c>
      <c r="F9" s="10">
        <f t="shared" si="2"/>
        <v>51665</v>
      </c>
      <c r="G9" s="11">
        <f t="shared" si="0"/>
        <v>0.588211854179475</v>
      </c>
    </row>
    <row r="10" spans="1:7" ht="11.25">
      <c r="A10" s="108">
        <f t="shared" si="1"/>
        <v>9</v>
      </c>
      <c r="B10" s="108" t="s">
        <v>1253</v>
      </c>
      <c r="C10" s="108" t="s">
        <v>1254</v>
      </c>
      <c r="D10" s="108" t="s">
        <v>1255</v>
      </c>
      <c r="E10" s="109">
        <v>2122</v>
      </c>
      <c r="F10" s="10">
        <f t="shared" si="2"/>
        <v>53787</v>
      </c>
      <c r="G10" s="11">
        <f t="shared" si="0"/>
        <v>0.6123710635972403</v>
      </c>
    </row>
    <row r="11" spans="1:7" ht="11.25">
      <c r="A11" s="108">
        <f t="shared" si="1"/>
        <v>10</v>
      </c>
      <c r="B11" s="108" t="s">
        <v>1256</v>
      </c>
      <c r="C11" s="108" t="s">
        <v>1257</v>
      </c>
      <c r="D11" s="108" t="s">
        <v>1258</v>
      </c>
      <c r="E11" s="109">
        <v>2030</v>
      </c>
      <c r="F11" s="10">
        <f t="shared" si="2"/>
        <v>55817</v>
      </c>
      <c r="G11" s="11">
        <f t="shared" si="0"/>
        <v>0.6354828426349705</v>
      </c>
    </row>
    <row r="12" spans="1:7" ht="11.25">
      <c r="A12" s="108">
        <f t="shared" si="1"/>
        <v>11</v>
      </c>
      <c r="B12" s="108" t="s">
        <v>1259</v>
      </c>
      <c r="C12" s="108" t="s">
        <v>1260</v>
      </c>
      <c r="D12" s="108" t="s">
        <v>1261</v>
      </c>
      <c r="E12" s="109">
        <v>1943</v>
      </c>
      <c r="F12" s="10">
        <f t="shared" si="2"/>
        <v>57760</v>
      </c>
      <c r="G12" s="11">
        <f t="shared" si="0"/>
        <v>0.6576041168567981</v>
      </c>
    </row>
    <row r="13" spans="1:7" ht="11.25">
      <c r="A13" s="108">
        <f t="shared" si="1"/>
        <v>12</v>
      </c>
      <c r="B13" s="108" t="s">
        <v>1262</v>
      </c>
      <c r="C13" s="108" t="s">
        <v>1263</v>
      </c>
      <c r="D13" s="108" t="s">
        <v>1264</v>
      </c>
      <c r="E13" s="109">
        <v>1380</v>
      </c>
      <c r="F13" s="10">
        <f t="shared" si="2"/>
        <v>59140</v>
      </c>
      <c r="G13" s="11">
        <f t="shared" si="0"/>
        <v>0.673315572557324</v>
      </c>
    </row>
    <row r="14" spans="1:7" ht="11.25">
      <c r="A14" s="108">
        <f t="shared" si="1"/>
        <v>13</v>
      </c>
      <c r="B14" s="108" t="s">
        <v>1265</v>
      </c>
      <c r="C14" s="108" t="s">
        <v>1266</v>
      </c>
      <c r="D14" s="108" t="s">
        <v>1267</v>
      </c>
      <c r="E14" s="109">
        <v>1290</v>
      </c>
      <c r="F14" s="10">
        <f t="shared" si="2"/>
        <v>60430</v>
      </c>
      <c r="G14" s="11">
        <f t="shared" si="0"/>
        <v>0.6880023681034679</v>
      </c>
    </row>
    <row r="15" spans="1:7" ht="11.25">
      <c r="A15" s="108">
        <f t="shared" si="1"/>
        <v>14</v>
      </c>
      <c r="B15" s="108" t="s">
        <v>1268</v>
      </c>
      <c r="C15" s="108" t="s">
        <v>1269</v>
      </c>
      <c r="D15" s="108" t="s">
        <v>328</v>
      </c>
      <c r="E15" s="109">
        <v>1136</v>
      </c>
      <c r="F15" s="10">
        <f t="shared" si="2"/>
        <v>61566</v>
      </c>
      <c r="G15" s="11">
        <f t="shared" si="0"/>
        <v>0.7009358562743356</v>
      </c>
    </row>
    <row r="16" spans="1:7" ht="11.25">
      <c r="A16" s="108">
        <f t="shared" si="1"/>
        <v>15</v>
      </c>
      <c r="B16" s="108" t="s">
        <v>1270</v>
      </c>
      <c r="C16" s="108" t="s">
        <v>1271</v>
      </c>
      <c r="D16" s="108" t="s">
        <v>1272</v>
      </c>
      <c r="E16" s="109">
        <v>1079</v>
      </c>
      <c r="F16" s="10">
        <f t="shared" si="2"/>
        <v>62645</v>
      </c>
      <c r="G16" s="11">
        <f t="shared" si="0"/>
        <v>0.7132203930140948</v>
      </c>
    </row>
    <row r="17" spans="1:7" ht="11.25">
      <c r="A17" s="108">
        <f t="shared" si="1"/>
        <v>16</v>
      </c>
      <c r="B17" s="108" t="s">
        <v>1273</v>
      </c>
      <c r="C17" s="108" t="s">
        <v>1274</v>
      </c>
      <c r="D17" s="108" t="s">
        <v>1275</v>
      </c>
      <c r="E17" s="109">
        <v>1066</v>
      </c>
      <c r="F17" s="10">
        <f t="shared" si="2"/>
        <v>63711</v>
      </c>
      <c r="G17" s="11">
        <f t="shared" si="0"/>
        <v>0.7253569232871098</v>
      </c>
    </row>
    <row r="18" spans="1:7" ht="11.25">
      <c r="A18" s="108">
        <f t="shared" si="1"/>
        <v>17</v>
      </c>
      <c r="B18" s="108" t="s">
        <v>1276</v>
      </c>
      <c r="C18" s="108" t="s">
        <v>1277</v>
      </c>
      <c r="D18" s="108" t="s">
        <v>1278</v>
      </c>
      <c r="E18" s="109">
        <v>1000</v>
      </c>
      <c r="F18" s="10">
        <f t="shared" si="2"/>
        <v>64711</v>
      </c>
      <c r="G18" s="11">
        <f t="shared" si="0"/>
        <v>0.7367420361135779</v>
      </c>
    </row>
    <row r="19" spans="1:7" ht="11.25">
      <c r="A19" s="108">
        <f t="shared" si="1"/>
        <v>18</v>
      </c>
      <c r="B19" s="108" t="s">
        <v>1279</v>
      </c>
      <c r="C19" s="108" t="s">
        <v>1280</v>
      </c>
      <c r="D19" s="108" t="s">
        <v>1281</v>
      </c>
      <c r="E19" s="109">
        <v>867</v>
      </c>
      <c r="F19" s="10">
        <f t="shared" si="2"/>
        <v>65578</v>
      </c>
      <c r="G19" s="11">
        <f t="shared" si="0"/>
        <v>0.7466129289341258</v>
      </c>
    </row>
    <row r="20" spans="1:7" ht="11.25">
      <c r="A20" s="108">
        <f t="shared" si="1"/>
        <v>19</v>
      </c>
      <c r="B20" s="108" t="s">
        <v>1282</v>
      </c>
      <c r="C20" s="108" t="s">
        <v>1283</v>
      </c>
      <c r="D20" s="108" t="s">
        <v>1284</v>
      </c>
      <c r="E20" s="109">
        <v>856</v>
      </c>
      <c r="F20" s="10">
        <f t="shared" si="2"/>
        <v>66434</v>
      </c>
      <c r="G20" s="11">
        <f t="shared" si="0"/>
        <v>0.7563585855135825</v>
      </c>
    </row>
    <row r="21" spans="1:7" ht="11.25">
      <c r="A21" s="108">
        <f t="shared" si="1"/>
        <v>20</v>
      </c>
      <c r="B21" s="108" t="s">
        <v>1285</v>
      </c>
      <c r="C21" s="108" t="s">
        <v>1286</v>
      </c>
      <c r="D21" s="108" t="s">
        <v>1287</v>
      </c>
      <c r="E21" s="109">
        <v>852</v>
      </c>
      <c r="F21" s="10">
        <f t="shared" si="2"/>
        <v>67286</v>
      </c>
      <c r="G21" s="11">
        <f t="shared" si="0"/>
        <v>0.7660587016417333</v>
      </c>
    </row>
    <row r="22" spans="1:7" ht="11.25">
      <c r="A22" s="108">
        <f t="shared" si="1"/>
        <v>21</v>
      </c>
      <c r="B22" s="108" t="s">
        <v>1288</v>
      </c>
      <c r="C22" s="108" t="s">
        <v>1289</v>
      </c>
      <c r="D22" s="108" t="s">
        <v>1290</v>
      </c>
      <c r="E22" s="109">
        <v>845</v>
      </c>
      <c r="F22" s="10">
        <f t="shared" si="2"/>
        <v>68131</v>
      </c>
      <c r="G22" s="11">
        <f t="shared" si="0"/>
        <v>0.7756791219800988</v>
      </c>
    </row>
    <row r="23" spans="1:7" ht="11.25">
      <c r="A23" s="108">
        <f t="shared" si="1"/>
        <v>22</v>
      </c>
      <c r="B23" s="108" t="s">
        <v>1291</v>
      </c>
      <c r="C23" s="108" t="s">
        <v>1292</v>
      </c>
      <c r="D23" s="108" t="s">
        <v>328</v>
      </c>
      <c r="E23" s="109">
        <v>707</v>
      </c>
      <c r="F23" s="10">
        <f t="shared" si="2"/>
        <v>68838</v>
      </c>
      <c r="G23" s="11">
        <f t="shared" si="0"/>
        <v>0.7837283967484118</v>
      </c>
    </row>
    <row r="24" spans="1:7" ht="11.25">
      <c r="A24" s="108">
        <f t="shared" si="1"/>
        <v>23</v>
      </c>
      <c r="B24" s="108" t="s">
        <v>1293</v>
      </c>
      <c r="C24" s="108" t="s">
        <v>1294</v>
      </c>
      <c r="D24" s="108" t="s">
        <v>1295</v>
      </c>
      <c r="E24" s="109">
        <v>703</v>
      </c>
      <c r="F24" s="10">
        <f t="shared" si="2"/>
        <v>69541</v>
      </c>
      <c r="G24" s="11">
        <f t="shared" si="0"/>
        <v>0.7917321310654188</v>
      </c>
    </row>
    <row r="25" spans="1:7" ht="11.25">
      <c r="A25" s="108">
        <f t="shared" si="1"/>
        <v>24</v>
      </c>
      <c r="B25" s="108" t="s">
        <v>1296</v>
      </c>
      <c r="C25" s="108" t="s">
        <v>1297</v>
      </c>
      <c r="D25" s="108" t="s">
        <v>328</v>
      </c>
      <c r="E25" s="109">
        <v>702</v>
      </c>
      <c r="F25" s="10">
        <f t="shared" si="2"/>
        <v>70243</v>
      </c>
      <c r="G25" s="11">
        <f t="shared" si="0"/>
        <v>0.7997244802695995</v>
      </c>
    </row>
    <row r="26" spans="1:7" ht="11.25">
      <c r="A26" s="108">
        <f t="shared" si="1"/>
        <v>25</v>
      </c>
      <c r="B26" s="108" t="s">
        <v>1298</v>
      </c>
      <c r="C26" s="108" t="s">
        <v>1299</v>
      </c>
      <c r="D26" s="108" t="s">
        <v>1300</v>
      </c>
      <c r="E26" s="109">
        <v>693</v>
      </c>
      <c r="F26" s="10">
        <f t="shared" si="2"/>
        <v>70936</v>
      </c>
      <c r="G26" s="11">
        <f t="shared" si="0"/>
        <v>0.8076143634583419</v>
      </c>
    </row>
    <row r="27" spans="1:7" ht="11.25">
      <c r="A27" s="108">
        <f t="shared" si="1"/>
        <v>26</v>
      </c>
      <c r="B27" s="108" t="s">
        <v>1301</v>
      </c>
      <c r="C27" s="108" t="s">
        <v>1302</v>
      </c>
      <c r="D27" s="108" t="s">
        <v>1303</v>
      </c>
      <c r="E27" s="109">
        <v>641</v>
      </c>
      <c r="F27" s="10">
        <f t="shared" si="2"/>
        <v>71577</v>
      </c>
      <c r="G27" s="11">
        <f t="shared" si="0"/>
        <v>0.8149122207801079</v>
      </c>
    </row>
    <row r="28" spans="1:7" ht="11.25">
      <c r="A28" s="108">
        <f t="shared" si="1"/>
        <v>27</v>
      </c>
      <c r="B28" s="108" t="s">
        <v>1304</v>
      </c>
      <c r="C28" s="108" t="s">
        <v>1305</v>
      </c>
      <c r="D28" s="108" t="s">
        <v>1306</v>
      </c>
      <c r="E28" s="109">
        <v>626</v>
      </c>
      <c r="F28" s="10">
        <f t="shared" si="2"/>
        <v>72203</v>
      </c>
      <c r="G28" s="11">
        <f t="shared" si="0"/>
        <v>0.822039301409477</v>
      </c>
    </row>
    <row r="29" spans="1:7" ht="11.25">
      <c r="A29" s="108">
        <f t="shared" si="1"/>
        <v>28</v>
      </c>
      <c r="B29" s="108" t="s">
        <v>1307</v>
      </c>
      <c r="C29" s="108" t="s">
        <v>1308</v>
      </c>
      <c r="D29" s="108" t="s">
        <v>1309</v>
      </c>
      <c r="E29" s="109">
        <v>625</v>
      </c>
      <c r="F29" s="10">
        <f t="shared" si="2"/>
        <v>72828</v>
      </c>
      <c r="G29" s="11">
        <f t="shared" si="0"/>
        <v>0.8291549969260196</v>
      </c>
    </row>
    <row r="30" spans="1:7" ht="11.25">
      <c r="A30" s="108">
        <f t="shared" si="1"/>
        <v>29</v>
      </c>
      <c r="B30" s="108" t="s">
        <v>1310</v>
      </c>
      <c r="C30" s="108" t="s">
        <v>1311</v>
      </c>
      <c r="D30" s="108" t="s">
        <v>1312</v>
      </c>
      <c r="E30" s="109">
        <v>583</v>
      </c>
      <c r="F30" s="10">
        <f t="shared" si="2"/>
        <v>73411</v>
      </c>
      <c r="G30" s="11">
        <f t="shared" si="0"/>
        <v>0.8357925177038504</v>
      </c>
    </row>
    <row r="31" spans="1:7" ht="11.25">
      <c r="A31" s="108">
        <f t="shared" si="1"/>
        <v>30</v>
      </c>
      <c r="B31" s="108" t="s">
        <v>1313</v>
      </c>
      <c r="C31" s="108" t="s">
        <v>1314</v>
      </c>
      <c r="D31" s="108" t="s">
        <v>1315</v>
      </c>
      <c r="E31" s="109">
        <v>556</v>
      </c>
      <c r="F31" s="10">
        <f t="shared" si="2"/>
        <v>73967</v>
      </c>
      <c r="G31" s="11">
        <f t="shared" si="0"/>
        <v>0.8421226404353667</v>
      </c>
    </row>
    <row r="32" spans="1:7" ht="11.25">
      <c r="A32" s="108">
        <f t="shared" si="1"/>
        <v>31</v>
      </c>
      <c r="B32" s="108" t="s">
        <v>1316</v>
      </c>
      <c r="C32" s="108" t="s">
        <v>1317</v>
      </c>
      <c r="D32" s="108" t="s">
        <v>1318</v>
      </c>
      <c r="E32" s="109">
        <v>521</v>
      </c>
      <c r="F32" s="10">
        <f t="shared" si="2"/>
        <v>74488</v>
      </c>
      <c r="G32" s="11">
        <f t="shared" si="0"/>
        <v>0.8480542842179566</v>
      </c>
    </row>
    <row r="33" spans="1:7" ht="11.25">
      <c r="A33" s="108">
        <f t="shared" si="1"/>
        <v>32</v>
      </c>
      <c r="B33" s="108" t="s">
        <v>1319</v>
      </c>
      <c r="C33" s="108" t="s">
        <v>1320</v>
      </c>
      <c r="D33" s="108" t="s">
        <v>1321</v>
      </c>
      <c r="E33" s="109">
        <v>444</v>
      </c>
      <c r="F33" s="10">
        <f t="shared" si="2"/>
        <v>74932</v>
      </c>
      <c r="G33" s="11">
        <f t="shared" si="0"/>
        <v>0.8531092743129084</v>
      </c>
    </row>
    <row r="34" spans="1:7" ht="11.25">
      <c r="A34" s="108">
        <f t="shared" si="1"/>
        <v>33</v>
      </c>
      <c r="B34" s="108" t="s">
        <v>1322</v>
      </c>
      <c r="C34" s="108" t="s">
        <v>1323</v>
      </c>
      <c r="D34" s="108" t="s">
        <v>1324</v>
      </c>
      <c r="E34" s="109">
        <v>441</v>
      </c>
      <c r="F34" s="10">
        <f t="shared" si="2"/>
        <v>75373</v>
      </c>
      <c r="G34" s="11">
        <f t="shared" si="0"/>
        <v>0.8581301090693809</v>
      </c>
    </row>
    <row r="35" spans="1:7" ht="11.25">
      <c r="A35" s="108">
        <f t="shared" si="1"/>
        <v>34</v>
      </c>
      <c r="B35" s="108" t="s">
        <v>1325</v>
      </c>
      <c r="C35" s="108" t="s">
        <v>1326</v>
      </c>
      <c r="D35" s="108" t="s">
        <v>1327</v>
      </c>
      <c r="E35" s="109">
        <v>437</v>
      </c>
      <c r="F35" s="10">
        <f t="shared" si="2"/>
        <v>75810</v>
      </c>
      <c r="G35" s="11">
        <f t="shared" si="0"/>
        <v>0.8631054033745474</v>
      </c>
    </row>
    <row r="36" spans="1:7" ht="11.25">
      <c r="A36" s="108">
        <f t="shared" si="1"/>
        <v>35</v>
      </c>
      <c r="B36" s="108" t="s">
        <v>1328</v>
      </c>
      <c r="C36" s="108" t="s">
        <v>1329</v>
      </c>
      <c r="D36" s="108" t="s">
        <v>1330</v>
      </c>
      <c r="E36" s="109">
        <v>400</v>
      </c>
      <c r="F36" s="10">
        <f t="shared" si="2"/>
        <v>76210</v>
      </c>
      <c r="G36" s="11">
        <f t="shared" si="0"/>
        <v>0.8676594485051347</v>
      </c>
    </row>
    <row r="37" spans="1:7" ht="11.25">
      <c r="A37" s="108">
        <f t="shared" si="1"/>
        <v>36</v>
      </c>
      <c r="B37" s="108" t="s">
        <v>1331</v>
      </c>
      <c r="C37" s="108" t="s">
        <v>1332</v>
      </c>
      <c r="D37" s="108" t="s">
        <v>328</v>
      </c>
      <c r="E37" s="109">
        <v>392</v>
      </c>
      <c r="F37" s="10">
        <f t="shared" si="2"/>
        <v>76602</v>
      </c>
      <c r="G37" s="11">
        <f t="shared" si="0"/>
        <v>0.8721224127331102</v>
      </c>
    </row>
    <row r="38" spans="1:7" ht="11.25">
      <c r="A38" s="108">
        <f t="shared" si="1"/>
        <v>37</v>
      </c>
      <c r="B38" s="108" t="s">
        <v>1333</v>
      </c>
      <c r="C38" s="108" t="s">
        <v>1334</v>
      </c>
      <c r="D38" s="108" t="s">
        <v>1335</v>
      </c>
      <c r="E38" s="109">
        <v>391</v>
      </c>
      <c r="F38" s="10">
        <f t="shared" si="2"/>
        <v>76993</v>
      </c>
      <c r="G38" s="11">
        <f t="shared" si="0"/>
        <v>0.8765739918482592</v>
      </c>
    </row>
    <row r="39" spans="1:7" ht="11.25">
      <c r="A39" s="108">
        <f t="shared" si="1"/>
        <v>38</v>
      </c>
      <c r="B39" s="108" t="s">
        <v>1336</v>
      </c>
      <c r="C39" s="108" t="s">
        <v>1337</v>
      </c>
      <c r="D39" s="108" t="s">
        <v>1338</v>
      </c>
      <c r="E39" s="109">
        <v>349</v>
      </c>
      <c r="F39" s="10">
        <f t="shared" si="2"/>
        <v>77342</v>
      </c>
      <c r="G39" s="11">
        <f t="shared" si="0"/>
        <v>0.8805473962246966</v>
      </c>
    </row>
    <row r="40" spans="1:7" ht="11.25">
      <c r="A40" s="108">
        <f t="shared" si="1"/>
        <v>39</v>
      </c>
      <c r="B40" s="108" t="s">
        <v>1339</v>
      </c>
      <c r="C40" s="108" t="s">
        <v>1340</v>
      </c>
      <c r="D40" s="108" t="s">
        <v>1341</v>
      </c>
      <c r="E40" s="109">
        <v>310</v>
      </c>
      <c r="F40" s="10">
        <f t="shared" si="2"/>
        <v>77652</v>
      </c>
      <c r="G40" s="11">
        <f t="shared" si="0"/>
        <v>0.8840767812009017</v>
      </c>
    </row>
    <row r="41" spans="1:7" ht="11.25">
      <c r="A41" s="108">
        <f t="shared" si="1"/>
        <v>40</v>
      </c>
      <c r="B41" s="108" t="s">
        <v>1342</v>
      </c>
      <c r="C41" s="108" t="s">
        <v>1343</v>
      </c>
      <c r="D41" s="108" t="s">
        <v>1344</v>
      </c>
      <c r="E41" s="109">
        <v>295</v>
      </c>
      <c r="F41" s="10">
        <f t="shared" si="2"/>
        <v>77947</v>
      </c>
      <c r="G41" s="11">
        <f t="shared" si="0"/>
        <v>0.8874353894847098</v>
      </c>
    </row>
    <row r="42" spans="1:7" ht="11.25">
      <c r="A42" s="108">
        <f t="shared" si="1"/>
        <v>41</v>
      </c>
      <c r="B42" s="108" t="s">
        <v>1345</v>
      </c>
      <c r="C42" s="108" t="s">
        <v>1346</v>
      </c>
      <c r="D42" s="108" t="s">
        <v>1347</v>
      </c>
      <c r="E42" s="109">
        <v>292</v>
      </c>
      <c r="F42" s="10">
        <f t="shared" si="2"/>
        <v>78239</v>
      </c>
      <c r="G42" s="11">
        <f t="shared" si="0"/>
        <v>0.8907598424300385</v>
      </c>
    </row>
    <row r="43" spans="1:7" ht="11.25">
      <c r="A43" s="108">
        <f t="shared" si="1"/>
        <v>42</v>
      </c>
      <c r="B43" s="108" t="s">
        <v>1348</v>
      </c>
      <c r="C43" s="108" t="s">
        <v>1349</v>
      </c>
      <c r="D43" s="108" t="s">
        <v>1350</v>
      </c>
      <c r="E43" s="109">
        <v>288</v>
      </c>
      <c r="F43" s="10">
        <f t="shared" si="2"/>
        <v>78527</v>
      </c>
      <c r="G43" s="11">
        <f t="shared" si="0"/>
        <v>0.8940387549240613</v>
      </c>
    </row>
    <row r="44" spans="1:7" ht="11.25">
      <c r="A44" s="108">
        <f t="shared" si="1"/>
        <v>43</v>
      </c>
      <c r="B44" s="108" t="s">
        <v>1351</v>
      </c>
      <c r="C44" s="108" t="s">
        <v>1352</v>
      </c>
      <c r="D44" s="108" t="s">
        <v>1353</v>
      </c>
      <c r="E44" s="109">
        <v>266</v>
      </c>
      <c r="F44" s="10">
        <f t="shared" si="2"/>
        <v>78793</v>
      </c>
      <c r="G44" s="11">
        <f t="shared" si="0"/>
        <v>0.8970671949359018</v>
      </c>
    </row>
    <row r="45" spans="1:7" ht="11.25">
      <c r="A45" s="108">
        <f t="shared" si="1"/>
        <v>44</v>
      </c>
      <c r="B45" s="108" t="s">
        <v>1354</v>
      </c>
      <c r="C45" s="108" t="s">
        <v>1355</v>
      </c>
      <c r="D45" s="108" t="s">
        <v>1356</v>
      </c>
      <c r="E45" s="109">
        <v>262</v>
      </c>
      <c r="F45" s="10">
        <f t="shared" si="2"/>
        <v>79055</v>
      </c>
      <c r="G45" s="11">
        <f t="shared" si="0"/>
        <v>0.9000500944964365</v>
      </c>
    </row>
    <row r="46" spans="1:7" ht="11.25">
      <c r="A46" s="108">
        <f t="shared" si="1"/>
        <v>45</v>
      </c>
      <c r="B46" s="108" t="s">
        <v>1357</v>
      </c>
      <c r="C46" s="108" t="s">
        <v>1358</v>
      </c>
      <c r="D46" s="108" t="s">
        <v>1359</v>
      </c>
      <c r="E46" s="109">
        <v>258</v>
      </c>
      <c r="F46" s="10">
        <f t="shared" si="2"/>
        <v>79313</v>
      </c>
      <c r="G46" s="11">
        <f t="shared" si="0"/>
        <v>0.9029874536056652</v>
      </c>
    </row>
    <row r="47" spans="1:7" ht="11.25">
      <c r="A47" s="108">
        <f t="shared" si="1"/>
        <v>46</v>
      </c>
      <c r="B47" s="108" t="s">
        <v>1360</v>
      </c>
      <c r="C47" s="108" t="s">
        <v>1361</v>
      </c>
      <c r="D47" s="108" t="s">
        <v>1362</v>
      </c>
      <c r="E47" s="109">
        <v>255</v>
      </c>
      <c r="F47" s="10">
        <f t="shared" si="2"/>
        <v>79568</v>
      </c>
      <c r="G47" s="11">
        <f t="shared" si="0"/>
        <v>0.9058906573764146</v>
      </c>
    </row>
    <row r="48" spans="1:7" ht="11.25">
      <c r="A48" s="108">
        <f t="shared" si="1"/>
        <v>47</v>
      </c>
      <c r="B48" s="108" t="s">
        <v>1363</v>
      </c>
      <c r="C48" s="108" t="s">
        <v>1364</v>
      </c>
      <c r="D48" s="108" t="s">
        <v>1365</v>
      </c>
      <c r="E48" s="109">
        <v>250</v>
      </c>
      <c r="F48" s="10">
        <f t="shared" si="2"/>
        <v>79818</v>
      </c>
      <c r="G48" s="11">
        <f t="shared" si="0"/>
        <v>0.9087369355830316</v>
      </c>
    </row>
    <row r="49" spans="1:7" ht="11.25">
      <c r="A49" s="108">
        <f t="shared" si="1"/>
        <v>48</v>
      </c>
      <c r="B49" s="108" t="s">
        <v>1366</v>
      </c>
      <c r="C49" s="108" t="s">
        <v>1367</v>
      </c>
      <c r="D49" s="108" t="s">
        <v>1368</v>
      </c>
      <c r="E49" s="109">
        <v>247</v>
      </c>
      <c r="F49" s="10">
        <f t="shared" si="2"/>
        <v>80065</v>
      </c>
      <c r="G49" s="11">
        <f t="shared" si="0"/>
        <v>0.9115490584511693</v>
      </c>
    </row>
    <row r="50" spans="1:7" ht="11.25">
      <c r="A50" s="108">
        <f t="shared" si="1"/>
        <v>49</v>
      </c>
      <c r="B50" s="108" t="s">
        <v>1369</v>
      </c>
      <c r="C50" s="108" t="s">
        <v>1370</v>
      </c>
      <c r="D50" s="108" t="s">
        <v>328</v>
      </c>
      <c r="E50" s="109">
        <v>247</v>
      </c>
      <c r="F50" s="10">
        <f t="shared" si="2"/>
        <v>80312</v>
      </c>
      <c r="G50" s="11">
        <f t="shared" si="0"/>
        <v>0.9143611813193069</v>
      </c>
    </row>
    <row r="51" spans="1:7" ht="11.25">
      <c r="A51" s="108">
        <f t="shared" si="1"/>
        <v>50</v>
      </c>
      <c r="B51" s="108" t="s">
        <v>1371</v>
      </c>
      <c r="C51" s="108" t="s">
        <v>1372</v>
      </c>
      <c r="D51" s="108" t="s">
        <v>1373</v>
      </c>
      <c r="E51" s="109">
        <v>242</v>
      </c>
      <c r="F51" s="10">
        <f t="shared" si="2"/>
        <v>80554</v>
      </c>
      <c r="G51" s="11">
        <f t="shared" si="0"/>
        <v>0.9171163786233122</v>
      </c>
    </row>
    <row r="52" spans="1:7" ht="11.25">
      <c r="A52" s="108">
        <f t="shared" si="1"/>
        <v>51</v>
      </c>
      <c r="B52" s="108" t="s">
        <v>1374</v>
      </c>
      <c r="C52" s="108" t="s">
        <v>1375</v>
      </c>
      <c r="D52" s="108" t="s">
        <v>1376</v>
      </c>
      <c r="E52" s="109">
        <v>240</v>
      </c>
      <c r="F52" s="10">
        <f t="shared" si="2"/>
        <v>80794</v>
      </c>
      <c r="G52" s="11">
        <f t="shared" si="0"/>
        <v>0.9198488057016645</v>
      </c>
    </row>
    <row r="53" spans="1:7" ht="11.25">
      <c r="A53" s="108">
        <f t="shared" si="1"/>
        <v>52</v>
      </c>
      <c r="B53" s="108" t="s">
        <v>1377</v>
      </c>
      <c r="C53" s="108" t="s">
        <v>1378</v>
      </c>
      <c r="D53" s="108" t="s">
        <v>1379</v>
      </c>
      <c r="E53" s="109">
        <v>231</v>
      </c>
      <c r="F53" s="10">
        <f t="shared" si="2"/>
        <v>81025</v>
      </c>
      <c r="G53" s="11">
        <f t="shared" si="0"/>
        <v>0.9224787667645786</v>
      </c>
    </row>
    <row r="54" spans="1:7" ht="11.25">
      <c r="A54" s="108">
        <f t="shared" si="1"/>
        <v>53</v>
      </c>
      <c r="B54" s="108" t="s">
        <v>1380</v>
      </c>
      <c r="C54" s="108" t="s">
        <v>1381</v>
      </c>
      <c r="D54" s="108" t="s">
        <v>1382</v>
      </c>
      <c r="E54" s="109">
        <v>224</v>
      </c>
      <c r="F54" s="10">
        <f t="shared" si="2"/>
        <v>81249</v>
      </c>
      <c r="G54" s="11">
        <f t="shared" si="0"/>
        <v>0.9250290320377075</v>
      </c>
    </row>
    <row r="55" spans="1:7" ht="11.25">
      <c r="A55" s="108">
        <f t="shared" si="1"/>
        <v>54</v>
      </c>
      <c r="B55" s="108" t="s">
        <v>1383</v>
      </c>
      <c r="C55" s="108" t="s">
        <v>1384</v>
      </c>
      <c r="D55" s="108" t="s">
        <v>1385</v>
      </c>
      <c r="E55" s="109">
        <v>215</v>
      </c>
      <c r="F55" s="10">
        <f t="shared" si="2"/>
        <v>81464</v>
      </c>
      <c r="G55" s="11">
        <f t="shared" si="0"/>
        <v>0.9274768312953982</v>
      </c>
    </row>
    <row r="56" spans="1:7" ht="11.25">
      <c r="A56" s="108">
        <f t="shared" si="1"/>
        <v>55</v>
      </c>
      <c r="B56" s="108" t="s">
        <v>1386</v>
      </c>
      <c r="C56" s="108" t="s">
        <v>1387</v>
      </c>
      <c r="D56" s="108" t="s">
        <v>1388</v>
      </c>
      <c r="E56" s="109">
        <v>207</v>
      </c>
      <c r="F56" s="10">
        <f t="shared" si="2"/>
        <v>81671</v>
      </c>
      <c r="G56" s="11">
        <f t="shared" si="0"/>
        <v>0.929833549650477</v>
      </c>
    </row>
    <row r="57" spans="1:7" ht="11.25">
      <c r="A57" s="108">
        <f t="shared" si="1"/>
        <v>56</v>
      </c>
      <c r="B57" s="108" t="s">
        <v>1389</v>
      </c>
      <c r="C57" s="108" t="s">
        <v>1390</v>
      </c>
      <c r="D57" s="108" t="s">
        <v>1391</v>
      </c>
      <c r="E57" s="109">
        <v>204</v>
      </c>
      <c r="F57" s="10">
        <f t="shared" si="2"/>
        <v>81875</v>
      </c>
      <c r="G57" s="11">
        <f t="shared" si="0"/>
        <v>0.9321561126670765</v>
      </c>
    </row>
    <row r="58" spans="1:7" ht="11.25">
      <c r="A58" s="108">
        <f t="shared" si="1"/>
        <v>57</v>
      </c>
      <c r="B58" s="108" t="s">
        <v>1392</v>
      </c>
      <c r="C58" s="108" t="s">
        <v>1393</v>
      </c>
      <c r="D58" s="108" t="s">
        <v>1394</v>
      </c>
      <c r="E58" s="109">
        <v>196</v>
      </c>
      <c r="F58" s="10">
        <f t="shared" si="2"/>
        <v>82071</v>
      </c>
      <c r="G58" s="11">
        <f t="shared" si="0"/>
        <v>0.9343875947810643</v>
      </c>
    </row>
    <row r="59" spans="1:7" ht="11.25">
      <c r="A59" s="108">
        <f t="shared" si="1"/>
        <v>58</v>
      </c>
      <c r="B59" s="108" t="s">
        <v>1395</v>
      </c>
      <c r="C59" s="108" t="s">
        <v>1396</v>
      </c>
      <c r="D59" s="108" t="s">
        <v>814</v>
      </c>
      <c r="E59" s="109">
        <v>185</v>
      </c>
      <c r="F59" s="10">
        <f t="shared" si="2"/>
        <v>82256</v>
      </c>
      <c r="G59" s="11">
        <f t="shared" si="0"/>
        <v>0.9364938406539609</v>
      </c>
    </row>
    <row r="60" spans="1:7" ht="11.25">
      <c r="A60" s="108">
        <f t="shared" si="1"/>
        <v>59</v>
      </c>
      <c r="B60" s="108" t="s">
        <v>815</v>
      </c>
      <c r="C60" s="108" t="s">
        <v>816</v>
      </c>
      <c r="D60" s="108" t="s">
        <v>817</v>
      </c>
      <c r="E60" s="109">
        <v>180</v>
      </c>
      <c r="F60" s="10">
        <f t="shared" si="2"/>
        <v>82436</v>
      </c>
      <c r="G60" s="11">
        <f t="shared" si="0"/>
        <v>0.9385431609627252</v>
      </c>
    </row>
    <row r="61" spans="1:7" ht="11.25">
      <c r="A61" s="108">
        <f t="shared" si="1"/>
        <v>60</v>
      </c>
      <c r="B61" s="108" t="s">
        <v>818</v>
      </c>
      <c r="C61" s="108" t="s">
        <v>819</v>
      </c>
      <c r="D61" s="108" t="s">
        <v>820</v>
      </c>
      <c r="E61" s="109">
        <v>180</v>
      </c>
      <c r="F61" s="10">
        <f t="shared" si="2"/>
        <v>82616</v>
      </c>
      <c r="G61" s="11">
        <f t="shared" si="0"/>
        <v>0.9405924812714894</v>
      </c>
    </row>
    <row r="62" spans="1:7" ht="11.25">
      <c r="A62" s="108">
        <f t="shared" si="1"/>
        <v>61</v>
      </c>
      <c r="B62" s="108" t="s">
        <v>821</v>
      </c>
      <c r="C62" s="108" t="s">
        <v>822</v>
      </c>
      <c r="D62" s="108" t="s">
        <v>823</v>
      </c>
      <c r="E62" s="109">
        <v>180</v>
      </c>
      <c r="F62" s="10">
        <f t="shared" si="2"/>
        <v>82796</v>
      </c>
      <c r="G62" s="11">
        <f t="shared" si="0"/>
        <v>0.9426418015802537</v>
      </c>
    </row>
    <row r="63" spans="1:7" ht="11.25">
      <c r="A63" s="108">
        <f t="shared" si="1"/>
        <v>62</v>
      </c>
      <c r="B63" s="108" t="s">
        <v>824</v>
      </c>
      <c r="C63" s="108" t="s">
        <v>825</v>
      </c>
      <c r="D63" s="108" t="s">
        <v>826</v>
      </c>
      <c r="E63" s="109">
        <v>180</v>
      </c>
      <c r="F63" s="10">
        <f t="shared" si="2"/>
        <v>82976</v>
      </c>
      <c r="G63" s="11">
        <f t="shared" si="0"/>
        <v>0.9446911218890179</v>
      </c>
    </row>
    <row r="64" spans="1:7" ht="11.25">
      <c r="A64" s="108">
        <f t="shared" si="1"/>
        <v>63</v>
      </c>
      <c r="B64" s="108" t="s">
        <v>827</v>
      </c>
      <c r="C64" s="108" t="s">
        <v>828</v>
      </c>
      <c r="D64" s="108" t="s">
        <v>829</v>
      </c>
      <c r="E64" s="109">
        <v>160</v>
      </c>
      <c r="F64" s="10">
        <f t="shared" si="2"/>
        <v>83136</v>
      </c>
      <c r="G64" s="11">
        <f t="shared" si="0"/>
        <v>0.9465127399412528</v>
      </c>
    </row>
    <row r="65" spans="1:7" ht="11.25">
      <c r="A65" s="108">
        <f t="shared" si="1"/>
        <v>64</v>
      </c>
      <c r="B65" s="108" t="s">
        <v>830</v>
      </c>
      <c r="C65" s="108" t="s">
        <v>831</v>
      </c>
      <c r="D65" s="108" t="s">
        <v>832</v>
      </c>
      <c r="E65" s="109">
        <v>155</v>
      </c>
      <c r="F65" s="10">
        <f t="shared" si="2"/>
        <v>83291</v>
      </c>
      <c r="G65" s="11">
        <f t="shared" si="0"/>
        <v>0.9482774324293554</v>
      </c>
    </row>
    <row r="66" spans="1:7" ht="11.25">
      <c r="A66" s="108">
        <f t="shared" si="1"/>
        <v>65</v>
      </c>
      <c r="B66" s="108" t="s">
        <v>833</v>
      </c>
      <c r="C66" s="108" t="s">
        <v>834</v>
      </c>
      <c r="D66" s="108" t="s">
        <v>835</v>
      </c>
      <c r="E66" s="109">
        <v>153</v>
      </c>
      <c r="F66" s="10">
        <f t="shared" si="2"/>
        <v>83444</v>
      </c>
      <c r="G66" s="11">
        <f t="shared" si="0"/>
        <v>0.950019354691805</v>
      </c>
    </row>
    <row r="67" spans="1:7" ht="11.25">
      <c r="A67" s="108">
        <f t="shared" si="1"/>
        <v>66</v>
      </c>
      <c r="B67" s="108" t="s">
        <v>836</v>
      </c>
      <c r="C67" s="108" t="s">
        <v>837</v>
      </c>
      <c r="D67" s="108" t="s">
        <v>838</v>
      </c>
      <c r="E67" s="109">
        <v>141</v>
      </c>
      <c r="F67" s="10">
        <f t="shared" si="2"/>
        <v>83585</v>
      </c>
      <c r="G67" s="11">
        <f aca="true" t="shared" si="3" ref="G67:G130">F67/F$187</f>
        <v>0.951624655600337</v>
      </c>
    </row>
    <row r="68" spans="1:7" ht="11.25">
      <c r="A68" s="108">
        <f aca="true" t="shared" si="4" ref="A68:A131">A67+1</f>
        <v>67</v>
      </c>
      <c r="B68" s="108" t="s">
        <v>839</v>
      </c>
      <c r="C68" s="108" t="s">
        <v>840</v>
      </c>
      <c r="D68" s="108" t="s">
        <v>841</v>
      </c>
      <c r="E68" s="109">
        <v>140</v>
      </c>
      <c r="F68" s="10">
        <f aca="true" t="shared" si="5" ref="F68:F131">E68+F67</f>
        <v>83725</v>
      </c>
      <c r="G68" s="11">
        <f t="shared" si="3"/>
        <v>0.9532185713960425</v>
      </c>
    </row>
    <row r="69" spans="1:7" ht="11.25">
      <c r="A69" s="108">
        <f t="shared" si="4"/>
        <v>68</v>
      </c>
      <c r="B69" s="108" t="s">
        <v>842</v>
      </c>
      <c r="C69" s="108" t="s">
        <v>843</v>
      </c>
      <c r="D69" s="108" t="s">
        <v>328</v>
      </c>
      <c r="E69" s="109">
        <v>134</v>
      </c>
      <c r="F69" s="10">
        <f t="shared" si="5"/>
        <v>83859</v>
      </c>
      <c r="G69" s="11">
        <f t="shared" si="3"/>
        <v>0.9547441765147893</v>
      </c>
    </row>
    <row r="70" spans="1:7" ht="11.25">
      <c r="A70" s="108">
        <f t="shared" si="4"/>
        <v>69</v>
      </c>
      <c r="B70" s="108" t="s">
        <v>844</v>
      </c>
      <c r="C70" s="108" t="s">
        <v>845</v>
      </c>
      <c r="D70" s="108" t="s">
        <v>846</v>
      </c>
      <c r="E70" s="109">
        <v>124</v>
      </c>
      <c r="F70" s="10">
        <f t="shared" si="5"/>
        <v>83983</v>
      </c>
      <c r="G70" s="11">
        <f t="shared" si="3"/>
        <v>0.9561559305052713</v>
      </c>
    </row>
    <row r="71" spans="1:7" ht="11.25">
      <c r="A71" s="108">
        <f t="shared" si="4"/>
        <v>70</v>
      </c>
      <c r="B71" s="108" t="s">
        <v>847</v>
      </c>
      <c r="C71" s="108" t="s">
        <v>848</v>
      </c>
      <c r="D71" s="108" t="s">
        <v>849</v>
      </c>
      <c r="E71" s="109">
        <v>118</v>
      </c>
      <c r="F71" s="10">
        <f t="shared" si="5"/>
        <v>84101</v>
      </c>
      <c r="G71" s="11">
        <f t="shared" si="3"/>
        <v>0.9574993738187946</v>
      </c>
    </row>
    <row r="72" spans="1:7" ht="11.25">
      <c r="A72" s="108">
        <f t="shared" si="4"/>
        <v>71</v>
      </c>
      <c r="B72" s="108" t="s">
        <v>850</v>
      </c>
      <c r="C72" s="108" t="s">
        <v>851</v>
      </c>
      <c r="D72" s="108" t="s">
        <v>852</v>
      </c>
      <c r="E72" s="109">
        <v>115</v>
      </c>
      <c r="F72" s="10">
        <f t="shared" si="5"/>
        <v>84216</v>
      </c>
      <c r="G72" s="11">
        <f t="shared" si="3"/>
        <v>0.9588086617938384</v>
      </c>
    </row>
    <row r="73" spans="1:7" ht="11.25">
      <c r="A73" s="108">
        <f t="shared" si="4"/>
        <v>72</v>
      </c>
      <c r="B73" s="108" t="s">
        <v>853</v>
      </c>
      <c r="C73" s="108" t="s">
        <v>854</v>
      </c>
      <c r="D73" s="108" t="s">
        <v>328</v>
      </c>
      <c r="E73" s="109">
        <v>112</v>
      </c>
      <c r="F73" s="10">
        <f t="shared" si="5"/>
        <v>84328</v>
      </c>
      <c r="G73" s="11">
        <f t="shared" si="3"/>
        <v>0.9600837944304028</v>
      </c>
    </row>
    <row r="74" spans="1:7" ht="11.25">
      <c r="A74" s="108">
        <f t="shared" si="4"/>
        <v>73</v>
      </c>
      <c r="B74" s="108" t="s">
        <v>855</v>
      </c>
      <c r="C74" s="108" t="s">
        <v>856</v>
      </c>
      <c r="D74" s="108" t="s">
        <v>857</v>
      </c>
      <c r="E74" s="109">
        <v>109</v>
      </c>
      <c r="F74" s="10">
        <f t="shared" si="5"/>
        <v>84437</v>
      </c>
      <c r="G74" s="11">
        <f t="shared" si="3"/>
        <v>0.9613247717284878</v>
      </c>
    </row>
    <row r="75" spans="1:7" ht="11.25">
      <c r="A75" s="108">
        <f t="shared" si="4"/>
        <v>74</v>
      </c>
      <c r="B75" s="108" t="s">
        <v>858</v>
      </c>
      <c r="C75" s="108" t="s">
        <v>859</v>
      </c>
      <c r="D75" s="108" t="s">
        <v>860</v>
      </c>
      <c r="E75" s="109">
        <v>105</v>
      </c>
      <c r="F75" s="10">
        <f t="shared" si="5"/>
        <v>84542</v>
      </c>
      <c r="G75" s="11">
        <f t="shared" si="3"/>
        <v>0.962520208575267</v>
      </c>
    </row>
    <row r="76" spans="1:7" ht="11.25">
      <c r="A76" s="108">
        <f t="shared" si="4"/>
        <v>75</v>
      </c>
      <c r="B76" s="108" t="s">
        <v>861</v>
      </c>
      <c r="C76" s="108" t="s">
        <v>862</v>
      </c>
      <c r="D76" s="108" t="s">
        <v>863</v>
      </c>
      <c r="E76" s="109">
        <v>100</v>
      </c>
      <c r="F76" s="10">
        <f t="shared" si="5"/>
        <v>84642</v>
      </c>
      <c r="G76" s="11">
        <f t="shared" si="3"/>
        <v>0.9636587198579137</v>
      </c>
    </row>
    <row r="77" spans="1:7" ht="11.25">
      <c r="A77" s="108">
        <f t="shared" si="4"/>
        <v>76</v>
      </c>
      <c r="B77" s="108" t="s">
        <v>864</v>
      </c>
      <c r="C77" s="108" t="s">
        <v>865</v>
      </c>
      <c r="D77" s="108" t="s">
        <v>866</v>
      </c>
      <c r="E77" s="109">
        <v>94</v>
      </c>
      <c r="F77" s="10">
        <f t="shared" si="5"/>
        <v>84736</v>
      </c>
      <c r="G77" s="11">
        <f t="shared" si="3"/>
        <v>0.9647289204636018</v>
      </c>
    </row>
    <row r="78" spans="1:7" ht="11.25">
      <c r="A78" s="108">
        <f t="shared" si="4"/>
        <v>77</v>
      </c>
      <c r="B78" s="108" t="s">
        <v>867</v>
      </c>
      <c r="C78" s="108" t="s">
        <v>868</v>
      </c>
      <c r="D78" s="108" t="s">
        <v>869</v>
      </c>
      <c r="E78" s="109">
        <v>90</v>
      </c>
      <c r="F78" s="10">
        <f t="shared" si="5"/>
        <v>84826</v>
      </c>
      <c r="G78" s="11">
        <f t="shared" si="3"/>
        <v>0.9657535806179839</v>
      </c>
    </row>
    <row r="79" spans="1:7" ht="11.25">
      <c r="A79" s="108">
        <f t="shared" si="4"/>
        <v>78</v>
      </c>
      <c r="B79" s="108" t="s">
        <v>870</v>
      </c>
      <c r="C79" s="108" t="s">
        <v>871</v>
      </c>
      <c r="D79" s="108" t="s">
        <v>872</v>
      </c>
      <c r="E79" s="109">
        <v>85</v>
      </c>
      <c r="F79" s="10">
        <f t="shared" si="5"/>
        <v>84911</v>
      </c>
      <c r="G79" s="11">
        <f t="shared" si="3"/>
        <v>0.9667213152082337</v>
      </c>
    </row>
    <row r="80" spans="1:7" ht="11.25">
      <c r="A80" s="108">
        <f t="shared" si="4"/>
        <v>79</v>
      </c>
      <c r="B80" s="108" t="s">
        <v>873</v>
      </c>
      <c r="C80" s="108" t="s">
        <v>874</v>
      </c>
      <c r="D80" s="108" t="s">
        <v>875</v>
      </c>
      <c r="E80" s="109">
        <v>85</v>
      </c>
      <c r="F80" s="10">
        <f t="shared" si="5"/>
        <v>84996</v>
      </c>
      <c r="G80" s="11">
        <f t="shared" si="3"/>
        <v>0.9676890497984835</v>
      </c>
    </row>
    <row r="81" spans="1:7" ht="11.25">
      <c r="A81" s="108">
        <f t="shared" si="4"/>
        <v>80</v>
      </c>
      <c r="B81" s="108" t="s">
        <v>876</v>
      </c>
      <c r="C81" s="108" t="s">
        <v>877</v>
      </c>
      <c r="D81" s="108" t="s">
        <v>878</v>
      </c>
      <c r="E81" s="109">
        <v>84</v>
      </c>
      <c r="F81" s="10">
        <f t="shared" si="5"/>
        <v>85080</v>
      </c>
      <c r="G81" s="11">
        <f t="shared" si="3"/>
        <v>0.9686453992759069</v>
      </c>
    </row>
    <row r="82" spans="1:7" ht="11.25">
      <c r="A82" s="108">
        <f t="shared" si="4"/>
        <v>81</v>
      </c>
      <c r="B82" s="108" t="s">
        <v>879</v>
      </c>
      <c r="C82" s="108" t="s">
        <v>880</v>
      </c>
      <c r="D82" s="108" t="s">
        <v>881</v>
      </c>
      <c r="E82" s="109">
        <v>80</v>
      </c>
      <c r="F82" s="10">
        <f t="shared" si="5"/>
        <v>85160</v>
      </c>
      <c r="G82" s="11">
        <f t="shared" si="3"/>
        <v>0.9695562083020243</v>
      </c>
    </row>
    <row r="83" spans="1:7" ht="11.25">
      <c r="A83" s="108">
        <f t="shared" si="4"/>
        <v>82</v>
      </c>
      <c r="B83" s="108" t="s">
        <v>882</v>
      </c>
      <c r="C83" s="108" t="s">
        <v>883</v>
      </c>
      <c r="D83" s="108" t="s">
        <v>884</v>
      </c>
      <c r="E83" s="109">
        <v>78</v>
      </c>
      <c r="F83" s="10">
        <f t="shared" si="5"/>
        <v>85238</v>
      </c>
      <c r="G83" s="11">
        <f t="shared" si="3"/>
        <v>0.9704442471024888</v>
      </c>
    </row>
    <row r="84" spans="1:7" ht="11.25">
      <c r="A84" s="108">
        <f t="shared" si="4"/>
        <v>83</v>
      </c>
      <c r="B84" s="108" t="s">
        <v>885</v>
      </c>
      <c r="C84" s="108" t="s">
        <v>886</v>
      </c>
      <c r="D84" s="108" t="s">
        <v>887</v>
      </c>
      <c r="E84" s="109">
        <v>78</v>
      </c>
      <c r="F84" s="10">
        <f t="shared" si="5"/>
        <v>85316</v>
      </c>
      <c r="G84" s="11">
        <f t="shared" si="3"/>
        <v>0.9713322859029533</v>
      </c>
    </row>
    <row r="85" spans="1:7" ht="11.25">
      <c r="A85" s="108">
        <f t="shared" si="4"/>
        <v>84</v>
      </c>
      <c r="B85" s="108" t="s">
        <v>888</v>
      </c>
      <c r="C85" s="108" t="s">
        <v>889</v>
      </c>
      <c r="D85" s="108" t="s">
        <v>890</v>
      </c>
      <c r="E85" s="109">
        <v>75</v>
      </c>
      <c r="F85" s="10">
        <f t="shared" si="5"/>
        <v>85391</v>
      </c>
      <c r="G85" s="11">
        <f t="shared" si="3"/>
        <v>0.9721861693649384</v>
      </c>
    </row>
    <row r="86" spans="1:7" ht="11.25">
      <c r="A86" s="108">
        <f t="shared" si="4"/>
        <v>85</v>
      </c>
      <c r="B86" s="108" t="s">
        <v>891</v>
      </c>
      <c r="C86" s="108" t="s">
        <v>892</v>
      </c>
      <c r="D86" s="108" t="s">
        <v>893</v>
      </c>
      <c r="E86" s="109">
        <v>74</v>
      </c>
      <c r="F86" s="10">
        <f t="shared" si="5"/>
        <v>85465</v>
      </c>
      <c r="G86" s="11">
        <f t="shared" si="3"/>
        <v>0.973028667714097</v>
      </c>
    </row>
    <row r="87" spans="1:7" ht="11.25">
      <c r="A87" s="108">
        <f t="shared" si="4"/>
        <v>86</v>
      </c>
      <c r="B87" s="108" t="s">
        <v>894</v>
      </c>
      <c r="C87" s="108" t="s">
        <v>895</v>
      </c>
      <c r="D87" s="108" t="s">
        <v>896</v>
      </c>
      <c r="E87" s="109">
        <v>73</v>
      </c>
      <c r="F87" s="10">
        <f t="shared" si="5"/>
        <v>85538</v>
      </c>
      <c r="G87" s="11">
        <f t="shared" si="3"/>
        <v>0.9738597809504292</v>
      </c>
    </row>
    <row r="88" spans="1:7" ht="11.25">
      <c r="A88" s="108">
        <f t="shared" si="4"/>
        <v>87</v>
      </c>
      <c r="B88" s="108" t="s">
        <v>897</v>
      </c>
      <c r="C88" s="108" t="s">
        <v>898</v>
      </c>
      <c r="D88" s="108" t="s">
        <v>899</v>
      </c>
      <c r="E88" s="109">
        <v>70</v>
      </c>
      <c r="F88" s="10">
        <f t="shared" si="5"/>
        <v>85608</v>
      </c>
      <c r="G88" s="11">
        <f t="shared" si="3"/>
        <v>0.974656738848282</v>
      </c>
    </row>
    <row r="89" spans="1:7" ht="11.25">
      <c r="A89" s="108">
        <f t="shared" si="4"/>
        <v>88</v>
      </c>
      <c r="B89" s="108" t="s">
        <v>900</v>
      </c>
      <c r="C89" s="108" t="s">
        <v>901</v>
      </c>
      <c r="D89" s="108" t="s">
        <v>328</v>
      </c>
      <c r="E89" s="109">
        <v>70</v>
      </c>
      <c r="F89" s="10">
        <f t="shared" si="5"/>
        <v>85678</v>
      </c>
      <c r="G89" s="11">
        <f t="shared" si="3"/>
        <v>0.9754536967461348</v>
      </c>
    </row>
    <row r="90" spans="1:7" ht="11.25">
      <c r="A90" s="108">
        <f t="shared" si="4"/>
        <v>89</v>
      </c>
      <c r="B90" s="108" t="s">
        <v>902</v>
      </c>
      <c r="C90" s="108" t="s">
        <v>3243</v>
      </c>
      <c r="D90" s="108" t="s">
        <v>3244</v>
      </c>
      <c r="E90" s="109">
        <v>69</v>
      </c>
      <c r="F90" s="10">
        <f t="shared" si="5"/>
        <v>85747</v>
      </c>
      <c r="G90" s="11">
        <f t="shared" si="3"/>
        <v>0.976239269531161</v>
      </c>
    </row>
    <row r="91" spans="1:7" ht="11.25">
      <c r="A91" s="108">
        <f t="shared" si="4"/>
        <v>90</v>
      </c>
      <c r="B91" s="108" t="s">
        <v>3245</v>
      </c>
      <c r="C91" s="108" t="s">
        <v>3246</v>
      </c>
      <c r="D91" s="108" t="s">
        <v>3247</v>
      </c>
      <c r="E91" s="109">
        <v>66</v>
      </c>
      <c r="F91" s="10">
        <f t="shared" si="5"/>
        <v>85813</v>
      </c>
      <c r="G91" s="11">
        <f t="shared" si="3"/>
        <v>0.976990686977708</v>
      </c>
    </row>
    <row r="92" spans="1:7" ht="11.25">
      <c r="A92" s="108">
        <f t="shared" si="4"/>
        <v>91</v>
      </c>
      <c r="B92" s="108" t="s">
        <v>3248</v>
      </c>
      <c r="C92" s="108" t="s">
        <v>3249</v>
      </c>
      <c r="D92" s="108" t="s">
        <v>3250</v>
      </c>
      <c r="E92" s="109">
        <v>65</v>
      </c>
      <c r="F92" s="10">
        <f t="shared" si="5"/>
        <v>85878</v>
      </c>
      <c r="G92" s="11">
        <f t="shared" si="3"/>
        <v>0.9777307193114284</v>
      </c>
    </row>
    <row r="93" spans="1:7" ht="11.25">
      <c r="A93" s="108">
        <f t="shared" si="4"/>
        <v>92</v>
      </c>
      <c r="B93" s="108" t="s">
        <v>3251</v>
      </c>
      <c r="C93" s="108" t="s">
        <v>3252</v>
      </c>
      <c r="D93" s="108" t="s">
        <v>3253</v>
      </c>
      <c r="E93" s="109">
        <v>64</v>
      </c>
      <c r="F93" s="10">
        <f t="shared" si="5"/>
        <v>85942</v>
      </c>
      <c r="G93" s="11">
        <f t="shared" si="3"/>
        <v>0.9784593665323223</v>
      </c>
    </row>
    <row r="94" spans="1:7" ht="11.25">
      <c r="A94" s="108">
        <f t="shared" si="4"/>
        <v>93</v>
      </c>
      <c r="B94" s="108" t="s">
        <v>3254</v>
      </c>
      <c r="C94" s="108" t="s">
        <v>3923</v>
      </c>
      <c r="D94" s="108" t="s">
        <v>3924</v>
      </c>
      <c r="E94" s="109">
        <v>64</v>
      </c>
      <c r="F94" s="10">
        <f t="shared" si="5"/>
        <v>86006</v>
      </c>
      <c r="G94" s="11">
        <f t="shared" si="3"/>
        <v>0.9791880137532163</v>
      </c>
    </row>
    <row r="95" spans="1:7" ht="11.25">
      <c r="A95" s="108">
        <f t="shared" si="4"/>
        <v>94</v>
      </c>
      <c r="B95" s="108" t="s">
        <v>3925</v>
      </c>
      <c r="C95" s="108" t="s">
        <v>3926</v>
      </c>
      <c r="D95" s="108" t="s">
        <v>3927</v>
      </c>
      <c r="E95" s="109">
        <v>59</v>
      </c>
      <c r="F95" s="10">
        <f t="shared" si="5"/>
        <v>86065</v>
      </c>
      <c r="G95" s="11">
        <f t="shared" si="3"/>
        <v>0.979859735409978</v>
      </c>
    </row>
    <row r="96" spans="1:7" ht="11.25">
      <c r="A96" s="108">
        <f t="shared" si="4"/>
        <v>95</v>
      </c>
      <c r="B96" s="108" t="s">
        <v>3928</v>
      </c>
      <c r="C96" s="108" t="s">
        <v>3929</v>
      </c>
      <c r="D96" s="108" t="s">
        <v>3930</v>
      </c>
      <c r="E96" s="109">
        <v>59</v>
      </c>
      <c r="F96" s="10">
        <f t="shared" si="5"/>
        <v>86124</v>
      </c>
      <c r="G96" s="11">
        <f t="shared" si="3"/>
        <v>0.9805314570667395</v>
      </c>
    </row>
    <row r="97" spans="1:7" ht="11.25">
      <c r="A97" s="108">
        <f t="shared" si="4"/>
        <v>96</v>
      </c>
      <c r="B97" s="108" t="s">
        <v>3931</v>
      </c>
      <c r="C97" s="108" t="s">
        <v>3932</v>
      </c>
      <c r="D97" s="108" t="s">
        <v>328</v>
      </c>
      <c r="E97" s="109">
        <v>59</v>
      </c>
      <c r="F97" s="10">
        <f t="shared" si="5"/>
        <v>86183</v>
      </c>
      <c r="G97" s="11">
        <f t="shared" si="3"/>
        <v>0.9812031787235012</v>
      </c>
    </row>
    <row r="98" spans="1:7" ht="11.25">
      <c r="A98" s="108">
        <f t="shared" si="4"/>
        <v>97</v>
      </c>
      <c r="B98" s="108" t="s">
        <v>3933</v>
      </c>
      <c r="C98" s="108" t="s">
        <v>3934</v>
      </c>
      <c r="D98" s="108" t="s">
        <v>3935</v>
      </c>
      <c r="E98" s="109">
        <v>59</v>
      </c>
      <c r="F98" s="10">
        <f t="shared" si="5"/>
        <v>86242</v>
      </c>
      <c r="G98" s="11">
        <f t="shared" si="3"/>
        <v>0.9818749003802628</v>
      </c>
    </row>
    <row r="99" spans="1:7" ht="11.25">
      <c r="A99" s="108">
        <f t="shared" si="4"/>
        <v>98</v>
      </c>
      <c r="B99" s="108" t="s">
        <v>3936</v>
      </c>
      <c r="C99" s="108" t="s">
        <v>3937</v>
      </c>
      <c r="D99" s="108" t="s">
        <v>3938</v>
      </c>
      <c r="E99" s="109">
        <v>57</v>
      </c>
      <c r="F99" s="10">
        <f t="shared" si="5"/>
        <v>86299</v>
      </c>
      <c r="G99" s="11">
        <f t="shared" si="3"/>
        <v>0.9825238518113715</v>
      </c>
    </row>
    <row r="100" spans="1:7" ht="11.25">
      <c r="A100" s="108">
        <f t="shared" si="4"/>
        <v>99</v>
      </c>
      <c r="B100" s="108" t="s">
        <v>3939</v>
      </c>
      <c r="C100" s="108" t="s">
        <v>3940</v>
      </c>
      <c r="D100" s="108" t="s">
        <v>3941</v>
      </c>
      <c r="E100" s="109">
        <v>56</v>
      </c>
      <c r="F100" s="10">
        <f t="shared" si="5"/>
        <v>86355</v>
      </c>
      <c r="G100" s="11">
        <f t="shared" si="3"/>
        <v>0.9831614181296536</v>
      </c>
    </row>
    <row r="101" spans="1:7" ht="11.25">
      <c r="A101" s="108">
        <f t="shared" si="4"/>
        <v>100</v>
      </c>
      <c r="B101" s="108" t="s">
        <v>3942</v>
      </c>
      <c r="C101" s="108" t="s">
        <v>3943</v>
      </c>
      <c r="D101" s="108" t="s">
        <v>3944</v>
      </c>
      <c r="E101" s="109">
        <v>54</v>
      </c>
      <c r="F101" s="10">
        <f t="shared" si="5"/>
        <v>86409</v>
      </c>
      <c r="G101" s="11">
        <f t="shared" si="3"/>
        <v>0.9837762142222829</v>
      </c>
    </row>
    <row r="102" spans="1:7" ht="11.25">
      <c r="A102" s="108">
        <f t="shared" si="4"/>
        <v>101</v>
      </c>
      <c r="B102" s="108" t="s">
        <v>3945</v>
      </c>
      <c r="C102" s="108" t="s">
        <v>3946</v>
      </c>
      <c r="D102" s="108" t="s">
        <v>3947</v>
      </c>
      <c r="E102" s="109">
        <v>49</v>
      </c>
      <c r="F102" s="10">
        <f t="shared" si="5"/>
        <v>86458</v>
      </c>
      <c r="G102" s="11">
        <f t="shared" si="3"/>
        <v>0.9843340847507799</v>
      </c>
    </row>
    <row r="103" spans="1:7" ht="11.25">
      <c r="A103" s="108">
        <f t="shared" si="4"/>
        <v>102</v>
      </c>
      <c r="B103" s="108" t="s">
        <v>3948</v>
      </c>
      <c r="C103" s="108" t="s">
        <v>3949</v>
      </c>
      <c r="D103" s="108" t="s">
        <v>3950</v>
      </c>
      <c r="E103" s="109">
        <v>39</v>
      </c>
      <c r="F103" s="10">
        <f t="shared" si="5"/>
        <v>86497</v>
      </c>
      <c r="G103" s="11">
        <f t="shared" si="3"/>
        <v>0.9847781041510122</v>
      </c>
    </row>
    <row r="104" spans="1:7" ht="11.25">
      <c r="A104" s="108">
        <f t="shared" si="4"/>
        <v>103</v>
      </c>
      <c r="B104" s="108" t="s">
        <v>3951</v>
      </c>
      <c r="C104" s="108" t="s">
        <v>3952</v>
      </c>
      <c r="D104" s="108" t="s">
        <v>3953</v>
      </c>
      <c r="E104" s="109">
        <v>39</v>
      </c>
      <c r="F104" s="10">
        <f t="shared" si="5"/>
        <v>86536</v>
      </c>
      <c r="G104" s="11">
        <f t="shared" si="3"/>
        <v>0.9852221235512444</v>
      </c>
    </row>
    <row r="105" spans="1:7" ht="11.25">
      <c r="A105" s="108">
        <f t="shared" si="4"/>
        <v>104</v>
      </c>
      <c r="B105" s="108" t="s">
        <v>3954</v>
      </c>
      <c r="C105" s="108" t="s">
        <v>3955</v>
      </c>
      <c r="D105" s="108" t="s">
        <v>328</v>
      </c>
      <c r="E105" s="109">
        <v>38</v>
      </c>
      <c r="F105" s="10">
        <f t="shared" si="5"/>
        <v>86574</v>
      </c>
      <c r="G105" s="11">
        <f t="shared" si="3"/>
        <v>0.9856547578386502</v>
      </c>
    </row>
    <row r="106" spans="1:7" ht="11.25">
      <c r="A106" s="108">
        <f t="shared" si="4"/>
        <v>105</v>
      </c>
      <c r="B106" s="108" t="s">
        <v>3956</v>
      </c>
      <c r="C106" s="108" t="s">
        <v>3957</v>
      </c>
      <c r="D106" s="108" t="s">
        <v>328</v>
      </c>
      <c r="E106" s="109">
        <v>37</v>
      </c>
      <c r="F106" s="10">
        <f t="shared" si="5"/>
        <v>86611</v>
      </c>
      <c r="G106" s="11">
        <f t="shared" si="3"/>
        <v>0.9860760070132295</v>
      </c>
    </row>
    <row r="107" spans="1:7" ht="11.25">
      <c r="A107" s="108">
        <f t="shared" si="4"/>
        <v>106</v>
      </c>
      <c r="B107" s="108" t="s">
        <v>3958</v>
      </c>
      <c r="C107" s="108" t="s">
        <v>3959</v>
      </c>
      <c r="D107" s="108" t="s">
        <v>328</v>
      </c>
      <c r="E107" s="109">
        <v>37</v>
      </c>
      <c r="F107" s="10">
        <f t="shared" si="5"/>
        <v>86648</v>
      </c>
      <c r="G107" s="11">
        <f t="shared" si="3"/>
        <v>0.9864972561878088</v>
      </c>
    </row>
    <row r="108" spans="1:7" ht="11.25">
      <c r="A108" s="108">
        <f t="shared" si="4"/>
        <v>107</v>
      </c>
      <c r="B108" s="108" t="s">
        <v>3960</v>
      </c>
      <c r="C108" s="108" t="s">
        <v>3961</v>
      </c>
      <c r="D108" s="108" t="s">
        <v>3962</v>
      </c>
      <c r="E108" s="109">
        <v>35</v>
      </c>
      <c r="F108" s="10">
        <f t="shared" si="5"/>
        <v>86683</v>
      </c>
      <c r="G108" s="11">
        <f t="shared" si="3"/>
        <v>0.9868957351367352</v>
      </c>
    </row>
    <row r="109" spans="1:7" ht="11.25">
      <c r="A109" s="108">
        <f t="shared" si="4"/>
        <v>108</v>
      </c>
      <c r="B109" s="108" t="s">
        <v>3963</v>
      </c>
      <c r="C109" s="108" t="s">
        <v>3964</v>
      </c>
      <c r="D109" s="108" t="s">
        <v>3965</v>
      </c>
      <c r="E109" s="109">
        <v>34</v>
      </c>
      <c r="F109" s="10">
        <f t="shared" si="5"/>
        <v>86717</v>
      </c>
      <c r="G109" s="11">
        <f t="shared" si="3"/>
        <v>0.9872828289728351</v>
      </c>
    </row>
    <row r="110" spans="1:7" ht="11.25">
      <c r="A110" s="108">
        <f t="shared" si="4"/>
        <v>109</v>
      </c>
      <c r="B110" s="108" t="s">
        <v>3966</v>
      </c>
      <c r="C110" s="108" t="s">
        <v>3967</v>
      </c>
      <c r="D110" s="108" t="s">
        <v>3968</v>
      </c>
      <c r="E110" s="109">
        <v>33</v>
      </c>
      <c r="F110" s="10">
        <f t="shared" si="5"/>
        <v>86750</v>
      </c>
      <c r="G110" s="11">
        <f t="shared" si="3"/>
        <v>0.9876585376961086</v>
      </c>
    </row>
    <row r="111" spans="1:7" ht="11.25">
      <c r="A111" s="108">
        <f t="shared" si="4"/>
        <v>110</v>
      </c>
      <c r="B111" s="108" t="s">
        <v>3969</v>
      </c>
      <c r="C111" s="108" t="s">
        <v>3970</v>
      </c>
      <c r="D111" s="108" t="s">
        <v>3971</v>
      </c>
      <c r="E111" s="109">
        <v>33</v>
      </c>
      <c r="F111" s="10">
        <f t="shared" si="5"/>
        <v>86783</v>
      </c>
      <c r="G111" s="11">
        <f t="shared" si="3"/>
        <v>0.988034246419382</v>
      </c>
    </row>
    <row r="112" spans="1:7" ht="11.25">
      <c r="A112" s="108">
        <f t="shared" si="4"/>
        <v>111</v>
      </c>
      <c r="B112" s="108" t="s">
        <v>3972</v>
      </c>
      <c r="C112" s="108" t="s">
        <v>3973</v>
      </c>
      <c r="D112" s="108" t="s">
        <v>328</v>
      </c>
      <c r="E112" s="109">
        <v>32</v>
      </c>
      <c r="F112" s="10">
        <f t="shared" si="5"/>
        <v>86815</v>
      </c>
      <c r="G112" s="11">
        <f t="shared" si="3"/>
        <v>0.988398570029829</v>
      </c>
    </row>
    <row r="113" spans="1:7" ht="11.25">
      <c r="A113" s="108">
        <f t="shared" si="4"/>
        <v>112</v>
      </c>
      <c r="B113" s="108" t="s">
        <v>3974</v>
      </c>
      <c r="C113" s="108" t="s">
        <v>3975</v>
      </c>
      <c r="D113" s="108" t="s">
        <v>328</v>
      </c>
      <c r="E113" s="109">
        <v>32</v>
      </c>
      <c r="F113" s="10">
        <f t="shared" si="5"/>
        <v>86847</v>
      </c>
      <c r="G113" s="11">
        <f t="shared" si="3"/>
        <v>0.988762893640276</v>
      </c>
    </row>
    <row r="114" spans="1:7" ht="11.25">
      <c r="A114" s="108">
        <f t="shared" si="4"/>
        <v>113</v>
      </c>
      <c r="B114" s="108" t="s">
        <v>3976</v>
      </c>
      <c r="C114" s="108" t="s">
        <v>3977</v>
      </c>
      <c r="D114" s="108" t="s">
        <v>3978</v>
      </c>
      <c r="E114" s="109">
        <v>31</v>
      </c>
      <c r="F114" s="10">
        <f t="shared" si="5"/>
        <v>86878</v>
      </c>
      <c r="G114" s="11">
        <f t="shared" si="3"/>
        <v>0.9891158321378964</v>
      </c>
    </row>
    <row r="115" spans="1:7" ht="11.25">
      <c r="A115" s="108">
        <f t="shared" si="4"/>
        <v>114</v>
      </c>
      <c r="B115" s="108" t="s">
        <v>3979</v>
      </c>
      <c r="C115" s="108" t="s">
        <v>3980</v>
      </c>
      <c r="D115" s="108" t="s">
        <v>328</v>
      </c>
      <c r="E115" s="109">
        <v>30</v>
      </c>
      <c r="F115" s="10">
        <f t="shared" si="5"/>
        <v>86908</v>
      </c>
      <c r="G115" s="11">
        <f t="shared" si="3"/>
        <v>0.9894573855226906</v>
      </c>
    </row>
    <row r="116" spans="1:7" ht="11.25">
      <c r="A116" s="108">
        <f t="shared" si="4"/>
        <v>115</v>
      </c>
      <c r="B116" s="108" t="s">
        <v>3981</v>
      </c>
      <c r="C116" s="108" t="s">
        <v>3982</v>
      </c>
      <c r="D116" s="108" t="s">
        <v>3983</v>
      </c>
      <c r="E116" s="109">
        <v>30</v>
      </c>
      <c r="F116" s="10">
        <f t="shared" si="5"/>
        <v>86938</v>
      </c>
      <c r="G116" s="11">
        <f t="shared" si="3"/>
        <v>0.9897989389074846</v>
      </c>
    </row>
    <row r="117" spans="1:7" ht="11.25">
      <c r="A117" s="108">
        <f t="shared" si="4"/>
        <v>116</v>
      </c>
      <c r="B117" s="108" t="s">
        <v>3984</v>
      </c>
      <c r="C117" s="108" t="s">
        <v>3985</v>
      </c>
      <c r="D117" s="108" t="s">
        <v>3986</v>
      </c>
      <c r="E117" s="109">
        <v>29</v>
      </c>
      <c r="F117" s="10">
        <f t="shared" si="5"/>
        <v>86967</v>
      </c>
      <c r="G117" s="11">
        <f t="shared" si="3"/>
        <v>0.9901291071794521</v>
      </c>
    </row>
    <row r="118" spans="1:7" ht="11.25">
      <c r="A118" s="108">
        <f t="shared" si="4"/>
        <v>117</v>
      </c>
      <c r="B118" s="108" t="s">
        <v>3987</v>
      </c>
      <c r="C118" s="108" t="s">
        <v>3988</v>
      </c>
      <c r="D118" s="108" t="s">
        <v>3989</v>
      </c>
      <c r="E118" s="109">
        <v>29</v>
      </c>
      <c r="F118" s="10">
        <f t="shared" si="5"/>
        <v>86996</v>
      </c>
      <c r="G118" s="11">
        <f t="shared" si="3"/>
        <v>0.9904592754514198</v>
      </c>
    </row>
    <row r="119" spans="1:7" ht="11.25">
      <c r="A119" s="108">
        <f t="shared" si="4"/>
        <v>118</v>
      </c>
      <c r="B119" s="108" t="s">
        <v>3990</v>
      </c>
      <c r="C119" s="108" t="s">
        <v>3991</v>
      </c>
      <c r="D119" s="108" t="s">
        <v>3992</v>
      </c>
      <c r="E119" s="109">
        <v>29</v>
      </c>
      <c r="F119" s="10">
        <f t="shared" si="5"/>
        <v>87025</v>
      </c>
      <c r="G119" s="11">
        <f t="shared" si="3"/>
        <v>0.9907894437233873</v>
      </c>
    </row>
    <row r="120" spans="1:7" ht="11.25">
      <c r="A120" s="108">
        <f t="shared" si="4"/>
        <v>119</v>
      </c>
      <c r="B120" s="108" t="s">
        <v>3993</v>
      </c>
      <c r="C120" s="108" t="s">
        <v>3994</v>
      </c>
      <c r="D120" s="108" t="s">
        <v>3995</v>
      </c>
      <c r="E120" s="109">
        <v>28</v>
      </c>
      <c r="F120" s="10">
        <f t="shared" si="5"/>
        <v>87053</v>
      </c>
      <c r="G120" s="11">
        <f t="shared" si="3"/>
        <v>0.9911082268825284</v>
      </c>
    </row>
    <row r="121" spans="1:7" ht="11.25">
      <c r="A121" s="108">
        <f t="shared" si="4"/>
        <v>120</v>
      </c>
      <c r="B121" s="108" t="s">
        <v>3996</v>
      </c>
      <c r="C121" s="108" t="s">
        <v>3997</v>
      </c>
      <c r="D121" s="108" t="s">
        <v>3998</v>
      </c>
      <c r="E121" s="109">
        <v>27</v>
      </c>
      <c r="F121" s="10">
        <f t="shared" si="5"/>
        <v>87080</v>
      </c>
      <c r="G121" s="11">
        <f t="shared" si="3"/>
        <v>0.991415624928843</v>
      </c>
    </row>
    <row r="122" spans="1:7" ht="11.25">
      <c r="A122" s="108">
        <f t="shared" si="4"/>
        <v>121</v>
      </c>
      <c r="B122" s="108" t="s">
        <v>3999</v>
      </c>
      <c r="C122" s="108" t="s">
        <v>4000</v>
      </c>
      <c r="D122" s="108" t="s">
        <v>4001</v>
      </c>
      <c r="E122" s="109">
        <v>27</v>
      </c>
      <c r="F122" s="10">
        <f t="shared" si="5"/>
        <v>87107</v>
      </c>
      <c r="G122" s="11">
        <f t="shared" si="3"/>
        <v>0.9917230229751577</v>
      </c>
    </row>
    <row r="123" spans="1:7" ht="11.25">
      <c r="A123" s="108">
        <f t="shared" si="4"/>
        <v>122</v>
      </c>
      <c r="B123" s="108" t="s">
        <v>4002</v>
      </c>
      <c r="C123" s="108" t="s">
        <v>4003</v>
      </c>
      <c r="D123" s="108" t="s">
        <v>4004</v>
      </c>
      <c r="E123" s="109">
        <v>26</v>
      </c>
      <c r="F123" s="10">
        <f t="shared" si="5"/>
        <v>87133</v>
      </c>
      <c r="G123" s="11">
        <f t="shared" si="3"/>
        <v>0.9920190359086458</v>
      </c>
    </row>
    <row r="124" spans="1:7" ht="11.25">
      <c r="A124" s="108">
        <f t="shared" si="4"/>
        <v>123</v>
      </c>
      <c r="B124" s="108" t="s">
        <v>4005</v>
      </c>
      <c r="C124" s="108" t="s">
        <v>4006</v>
      </c>
      <c r="D124" s="108" t="s">
        <v>4007</v>
      </c>
      <c r="E124" s="109">
        <v>26</v>
      </c>
      <c r="F124" s="10">
        <f t="shared" si="5"/>
        <v>87159</v>
      </c>
      <c r="G124" s="11">
        <f t="shared" si="3"/>
        <v>0.9923150488421341</v>
      </c>
    </row>
    <row r="125" spans="1:7" ht="11.25">
      <c r="A125" s="108">
        <f t="shared" si="4"/>
        <v>124</v>
      </c>
      <c r="B125" s="108" t="s">
        <v>4008</v>
      </c>
      <c r="C125" s="108" t="s">
        <v>4009</v>
      </c>
      <c r="D125" s="108" t="s">
        <v>154</v>
      </c>
      <c r="E125" s="109">
        <v>26</v>
      </c>
      <c r="F125" s="10">
        <f t="shared" si="5"/>
        <v>87185</v>
      </c>
      <c r="G125" s="11">
        <f t="shared" si="3"/>
        <v>0.9926110617756222</v>
      </c>
    </row>
    <row r="126" spans="1:7" ht="11.25">
      <c r="A126" s="108">
        <f t="shared" si="4"/>
        <v>125</v>
      </c>
      <c r="B126" s="108" t="s">
        <v>155</v>
      </c>
      <c r="C126" s="108" t="s">
        <v>156</v>
      </c>
      <c r="D126" s="108" t="s">
        <v>157</v>
      </c>
      <c r="E126" s="109">
        <v>25</v>
      </c>
      <c r="F126" s="10">
        <f t="shared" si="5"/>
        <v>87210</v>
      </c>
      <c r="G126" s="11">
        <f t="shared" si="3"/>
        <v>0.9928956895962839</v>
      </c>
    </row>
    <row r="127" spans="1:7" ht="11.25">
      <c r="A127" s="108">
        <f t="shared" si="4"/>
        <v>126</v>
      </c>
      <c r="B127" s="108" t="s">
        <v>158</v>
      </c>
      <c r="C127" s="108" t="s">
        <v>159</v>
      </c>
      <c r="D127" s="108" t="s">
        <v>160</v>
      </c>
      <c r="E127" s="109">
        <v>24</v>
      </c>
      <c r="F127" s="10">
        <f t="shared" si="5"/>
        <v>87234</v>
      </c>
      <c r="G127" s="11">
        <f t="shared" si="3"/>
        <v>0.9931689323041192</v>
      </c>
    </row>
    <row r="128" spans="1:7" ht="11.25">
      <c r="A128" s="108">
        <f t="shared" si="4"/>
        <v>127</v>
      </c>
      <c r="B128" s="108" t="s">
        <v>161</v>
      </c>
      <c r="C128" s="108" t="s">
        <v>162</v>
      </c>
      <c r="D128" s="108" t="s">
        <v>328</v>
      </c>
      <c r="E128" s="109">
        <v>24</v>
      </c>
      <c r="F128" s="10">
        <f t="shared" si="5"/>
        <v>87258</v>
      </c>
      <c r="G128" s="11">
        <f t="shared" si="3"/>
        <v>0.9934421750119544</v>
      </c>
    </row>
    <row r="129" spans="1:7" ht="11.25">
      <c r="A129" s="108">
        <f t="shared" si="4"/>
        <v>128</v>
      </c>
      <c r="B129" s="108" t="s">
        <v>163</v>
      </c>
      <c r="C129" s="108" t="s">
        <v>164</v>
      </c>
      <c r="D129" s="108" t="s">
        <v>165</v>
      </c>
      <c r="E129" s="109">
        <v>21</v>
      </c>
      <c r="F129" s="10">
        <f t="shared" si="5"/>
        <v>87279</v>
      </c>
      <c r="G129" s="11">
        <f t="shared" si="3"/>
        <v>0.9936812623813102</v>
      </c>
    </row>
    <row r="130" spans="1:7" ht="11.25">
      <c r="A130" s="108">
        <f t="shared" si="4"/>
        <v>129</v>
      </c>
      <c r="B130" s="108" t="s">
        <v>166</v>
      </c>
      <c r="C130" s="108" t="s">
        <v>167</v>
      </c>
      <c r="D130" s="108" t="s">
        <v>168</v>
      </c>
      <c r="E130" s="109">
        <v>20</v>
      </c>
      <c r="F130" s="10">
        <f t="shared" si="5"/>
        <v>87299</v>
      </c>
      <c r="G130" s="11">
        <f t="shared" si="3"/>
        <v>0.9939089646378395</v>
      </c>
    </row>
    <row r="131" spans="1:7" ht="11.25">
      <c r="A131" s="108">
        <f t="shared" si="4"/>
        <v>130</v>
      </c>
      <c r="B131" s="108" t="s">
        <v>169</v>
      </c>
      <c r="C131" s="108" t="s">
        <v>170</v>
      </c>
      <c r="D131" s="108" t="s">
        <v>171</v>
      </c>
      <c r="E131" s="109">
        <v>20</v>
      </c>
      <c r="F131" s="10">
        <f t="shared" si="5"/>
        <v>87319</v>
      </c>
      <c r="G131" s="11">
        <f aca="true" t="shared" si="6" ref="G131:G187">F131/F$187</f>
        <v>0.994136666894369</v>
      </c>
    </row>
    <row r="132" spans="1:7" ht="11.25">
      <c r="A132" s="108">
        <f aca="true" t="shared" si="7" ref="A132:A187">A131+1</f>
        <v>131</v>
      </c>
      <c r="B132" s="108" t="s">
        <v>172</v>
      </c>
      <c r="C132" s="108" t="s">
        <v>173</v>
      </c>
      <c r="D132" s="108" t="s">
        <v>328</v>
      </c>
      <c r="E132" s="109">
        <v>20</v>
      </c>
      <c r="F132" s="10">
        <f aca="true" t="shared" si="8" ref="F132:F187">E132+F131</f>
        <v>87339</v>
      </c>
      <c r="G132" s="11">
        <f t="shared" si="6"/>
        <v>0.9943643691508983</v>
      </c>
    </row>
    <row r="133" spans="1:7" ht="11.25">
      <c r="A133" s="108">
        <f t="shared" si="7"/>
        <v>132</v>
      </c>
      <c r="B133" s="108" t="s">
        <v>174</v>
      </c>
      <c r="C133" s="108" t="s">
        <v>175</v>
      </c>
      <c r="D133" s="108" t="s">
        <v>176</v>
      </c>
      <c r="E133" s="109">
        <v>19</v>
      </c>
      <c r="F133" s="10">
        <f t="shared" si="8"/>
        <v>87358</v>
      </c>
      <c r="G133" s="11">
        <f t="shared" si="6"/>
        <v>0.9945806862946012</v>
      </c>
    </row>
    <row r="134" spans="1:7" ht="11.25">
      <c r="A134" s="108">
        <f t="shared" si="7"/>
        <v>133</v>
      </c>
      <c r="B134" s="108" t="s">
        <v>177</v>
      </c>
      <c r="C134" s="108" t="s">
        <v>178</v>
      </c>
      <c r="D134" s="108" t="s">
        <v>179</v>
      </c>
      <c r="E134" s="109">
        <v>18</v>
      </c>
      <c r="F134" s="10">
        <f t="shared" si="8"/>
        <v>87376</v>
      </c>
      <c r="G134" s="11">
        <f t="shared" si="6"/>
        <v>0.9947856183254776</v>
      </c>
    </row>
    <row r="135" spans="1:7" ht="11.25">
      <c r="A135" s="108">
        <f t="shared" si="7"/>
        <v>134</v>
      </c>
      <c r="B135" s="108" t="s">
        <v>180</v>
      </c>
      <c r="C135" s="108" t="s">
        <v>181</v>
      </c>
      <c r="D135" s="108" t="s">
        <v>182</v>
      </c>
      <c r="E135" s="109">
        <v>17</v>
      </c>
      <c r="F135" s="10">
        <f t="shared" si="8"/>
        <v>87393</v>
      </c>
      <c r="G135" s="11">
        <f t="shared" si="6"/>
        <v>0.9949791652435276</v>
      </c>
    </row>
    <row r="136" spans="1:7" ht="11.25">
      <c r="A136" s="108">
        <f t="shared" si="7"/>
        <v>135</v>
      </c>
      <c r="B136" s="108" t="s">
        <v>183</v>
      </c>
      <c r="C136" s="108" t="s">
        <v>184</v>
      </c>
      <c r="D136" s="108" t="s">
        <v>185</v>
      </c>
      <c r="E136" s="109">
        <v>17</v>
      </c>
      <c r="F136" s="10">
        <f t="shared" si="8"/>
        <v>87410</v>
      </c>
      <c r="G136" s="11">
        <f t="shared" si="6"/>
        <v>0.9951727121615775</v>
      </c>
    </row>
    <row r="137" spans="1:7" ht="11.25">
      <c r="A137" s="108">
        <f t="shared" si="7"/>
        <v>136</v>
      </c>
      <c r="B137" s="108" t="s">
        <v>186</v>
      </c>
      <c r="C137" s="108" t="s">
        <v>187</v>
      </c>
      <c r="D137" s="108" t="s">
        <v>328</v>
      </c>
      <c r="E137" s="109">
        <v>17</v>
      </c>
      <c r="F137" s="10">
        <f t="shared" si="8"/>
        <v>87427</v>
      </c>
      <c r="G137" s="11">
        <f t="shared" si="6"/>
        <v>0.9953662590796275</v>
      </c>
    </row>
    <row r="138" spans="1:7" ht="11.25">
      <c r="A138" s="108">
        <f t="shared" si="7"/>
        <v>137</v>
      </c>
      <c r="B138" s="108" t="s">
        <v>188</v>
      </c>
      <c r="C138" s="108" t="s">
        <v>189</v>
      </c>
      <c r="D138" s="108" t="s">
        <v>190</v>
      </c>
      <c r="E138" s="109">
        <v>17</v>
      </c>
      <c r="F138" s="10">
        <f t="shared" si="8"/>
        <v>87444</v>
      </c>
      <c r="G138" s="11">
        <f t="shared" si="6"/>
        <v>0.9955598059976775</v>
      </c>
    </row>
    <row r="139" spans="1:7" ht="11.25">
      <c r="A139" s="108">
        <f t="shared" si="7"/>
        <v>138</v>
      </c>
      <c r="B139" s="108" t="s">
        <v>191</v>
      </c>
      <c r="C139" s="108" t="s">
        <v>192</v>
      </c>
      <c r="D139" s="108" t="s">
        <v>193</v>
      </c>
      <c r="E139" s="109">
        <v>16</v>
      </c>
      <c r="F139" s="10">
        <f t="shared" si="8"/>
        <v>87460</v>
      </c>
      <c r="G139" s="11">
        <f t="shared" si="6"/>
        <v>0.9957419678029009</v>
      </c>
    </row>
    <row r="140" spans="1:7" ht="11.25">
      <c r="A140" s="108">
        <f t="shared" si="7"/>
        <v>139</v>
      </c>
      <c r="B140" s="108" t="s">
        <v>194</v>
      </c>
      <c r="C140" s="108" t="s">
        <v>195</v>
      </c>
      <c r="D140" s="108" t="s">
        <v>196</v>
      </c>
      <c r="E140" s="109">
        <v>16</v>
      </c>
      <c r="F140" s="10">
        <f t="shared" si="8"/>
        <v>87476</v>
      </c>
      <c r="G140" s="11">
        <f t="shared" si="6"/>
        <v>0.9959241296081244</v>
      </c>
    </row>
    <row r="141" spans="1:7" ht="11.25">
      <c r="A141" s="108">
        <f t="shared" si="7"/>
        <v>140</v>
      </c>
      <c r="B141" s="108" t="s">
        <v>197</v>
      </c>
      <c r="C141" s="108" t="s">
        <v>198</v>
      </c>
      <c r="D141" s="108" t="s">
        <v>199</v>
      </c>
      <c r="E141" s="109">
        <v>16</v>
      </c>
      <c r="F141" s="10">
        <f t="shared" si="8"/>
        <v>87492</v>
      </c>
      <c r="G141" s="11">
        <f t="shared" si="6"/>
        <v>0.9961062914133479</v>
      </c>
    </row>
    <row r="142" spans="1:7" ht="11.25">
      <c r="A142" s="108">
        <f t="shared" si="7"/>
        <v>141</v>
      </c>
      <c r="B142" s="108" t="s">
        <v>200</v>
      </c>
      <c r="C142" s="108" t="s">
        <v>201</v>
      </c>
      <c r="D142" s="108" t="s">
        <v>202</v>
      </c>
      <c r="E142" s="109">
        <v>16</v>
      </c>
      <c r="F142" s="10">
        <f t="shared" si="8"/>
        <v>87508</v>
      </c>
      <c r="G142" s="11">
        <f t="shared" si="6"/>
        <v>0.9962884532185714</v>
      </c>
    </row>
    <row r="143" spans="1:7" ht="11.25">
      <c r="A143" s="108">
        <f t="shared" si="7"/>
        <v>142</v>
      </c>
      <c r="B143" s="108" t="s">
        <v>203</v>
      </c>
      <c r="C143" s="108" t="s">
        <v>204</v>
      </c>
      <c r="D143" s="108" t="s">
        <v>205</v>
      </c>
      <c r="E143" s="109">
        <v>16</v>
      </c>
      <c r="F143" s="10">
        <f t="shared" si="8"/>
        <v>87524</v>
      </c>
      <c r="G143" s="11">
        <f t="shared" si="6"/>
        <v>0.9964706150237949</v>
      </c>
    </row>
    <row r="144" spans="1:7" ht="11.25">
      <c r="A144" s="108">
        <f t="shared" si="7"/>
        <v>143</v>
      </c>
      <c r="B144" s="108" t="s">
        <v>206</v>
      </c>
      <c r="C144" s="108" t="s">
        <v>207</v>
      </c>
      <c r="D144" s="108" t="s">
        <v>208</v>
      </c>
      <c r="E144" s="109">
        <v>15</v>
      </c>
      <c r="F144" s="10">
        <f t="shared" si="8"/>
        <v>87539</v>
      </c>
      <c r="G144" s="11">
        <f t="shared" si="6"/>
        <v>0.9966413917161919</v>
      </c>
    </row>
    <row r="145" spans="1:7" ht="11.25">
      <c r="A145" s="108">
        <f t="shared" si="7"/>
        <v>144</v>
      </c>
      <c r="B145" s="108" t="s">
        <v>209</v>
      </c>
      <c r="C145" s="108" t="s">
        <v>210</v>
      </c>
      <c r="D145" s="108" t="s">
        <v>211</v>
      </c>
      <c r="E145" s="109">
        <v>14</v>
      </c>
      <c r="F145" s="10">
        <f t="shared" si="8"/>
        <v>87553</v>
      </c>
      <c r="G145" s="11">
        <f t="shared" si="6"/>
        <v>0.9968007832957625</v>
      </c>
    </row>
    <row r="146" spans="1:7" ht="11.25">
      <c r="A146" s="108">
        <f t="shared" si="7"/>
        <v>145</v>
      </c>
      <c r="B146" s="108" t="s">
        <v>212</v>
      </c>
      <c r="C146" s="108" t="s">
        <v>213</v>
      </c>
      <c r="D146" s="108" t="s">
        <v>214</v>
      </c>
      <c r="E146" s="109">
        <v>14</v>
      </c>
      <c r="F146" s="10">
        <f t="shared" si="8"/>
        <v>87567</v>
      </c>
      <c r="G146" s="11">
        <f t="shared" si="6"/>
        <v>0.9969601748753331</v>
      </c>
    </row>
    <row r="147" spans="1:7" ht="11.25">
      <c r="A147" s="108">
        <f t="shared" si="7"/>
        <v>146</v>
      </c>
      <c r="B147" s="108" t="s">
        <v>215</v>
      </c>
      <c r="C147" s="108" t="s">
        <v>216</v>
      </c>
      <c r="D147" s="108" t="s">
        <v>217</v>
      </c>
      <c r="E147" s="109">
        <v>13</v>
      </c>
      <c r="F147" s="10">
        <f t="shared" si="8"/>
        <v>87580</v>
      </c>
      <c r="G147" s="11">
        <f t="shared" si="6"/>
        <v>0.9971081813420771</v>
      </c>
    </row>
    <row r="148" spans="1:7" ht="11.25">
      <c r="A148" s="108">
        <f t="shared" si="7"/>
        <v>147</v>
      </c>
      <c r="B148" s="108" t="s">
        <v>218</v>
      </c>
      <c r="C148" s="108" t="s">
        <v>219</v>
      </c>
      <c r="D148" s="108" t="s">
        <v>220</v>
      </c>
      <c r="E148" s="109">
        <v>12</v>
      </c>
      <c r="F148" s="10">
        <f t="shared" si="8"/>
        <v>87592</v>
      </c>
      <c r="G148" s="11">
        <f t="shared" si="6"/>
        <v>0.9972448026959947</v>
      </c>
    </row>
    <row r="149" spans="1:7" ht="11.25">
      <c r="A149" s="108">
        <f t="shared" si="7"/>
        <v>148</v>
      </c>
      <c r="B149" s="108" t="s">
        <v>221</v>
      </c>
      <c r="C149" s="108" t="s">
        <v>222</v>
      </c>
      <c r="D149" s="108" t="s">
        <v>328</v>
      </c>
      <c r="E149" s="109">
        <v>12</v>
      </c>
      <c r="F149" s="10">
        <f t="shared" si="8"/>
        <v>87604</v>
      </c>
      <c r="G149" s="11">
        <f t="shared" si="6"/>
        <v>0.9973814240499124</v>
      </c>
    </row>
    <row r="150" spans="1:7" ht="11.25">
      <c r="A150" s="108">
        <f t="shared" si="7"/>
        <v>149</v>
      </c>
      <c r="B150" s="108" t="s">
        <v>223</v>
      </c>
      <c r="C150" s="108" t="s">
        <v>224</v>
      </c>
      <c r="D150" s="108" t="s">
        <v>225</v>
      </c>
      <c r="E150" s="109">
        <v>12</v>
      </c>
      <c r="F150" s="10">
        <f t="shared" si="8"/>
        <v>87616</v>
      </c>
      <c r="G150" s="11">
        <f t="shared" si="6"/>
        <v>0.9975180454038299</v>
      </c>
    </row>
    <row r="151" spans="1:7" ht="11.25">
      <c r="A151" s="108">
        <f t="shared" si="7"/>
        <v>150</v>
      </c>
      <c r="B151" s="108" t="s">
        <v>226</v>
      </c>
      <c r="C151" s="108" t="s">
        <v>227</v>
      </c>
      <c r="D151" s="108" t="s">
        <v>228</v>
      </c>
      <c r="E151" s="109">
        <v>12</v>
      </c>
      <c r="F151" s="10">
        <f t="shared" si="8"/>
        <v>87628</v>
      </c>
      <c r="G151" s="11">
        <f t="shared" si="6"/>
        <v>0.9976546667577476</v>
      </c>
    </row>
    <row r="152" spans="1:7" ht="11.25">
      <c r="A152" s="108">
        <f t="shared" si="7"/>
        <v>151</v>
      </c>
      <c r="B152" s="108" t="s">
        <v>229</v>
      </c>
      <c r="C152" s="108" t="s">
        <v>230</v>
      </c>
      <c r="D152" s="108" t="s">
        <v>231</v>
      </c>
      <c r="E152" s="109">
        <v>12</v>
      </c>
      <c r="F152" s="10">
        <f t="shared" si="8"/>
        <v>87640</v>
      </c>
      <c r="G152" s="11">
        <f t="shared" si="6"/>
        <v>0.9977912881116652</v>
      </c>
    </row>
    <row r="153" spans="1:7" ht="11.25">
      <c r="A153" s="108">
        <f t="shared" si="7"/>
        <v>152</v>
      </c>
      <c r="B153" s="108" t="s">
        <v>232</v>
      </c>
      <c r="C153" s="108" t="s">
        <v>233</v>
      </c>
      <c r="D153" s="108" t="s">
        <v>234</v>
      </c>
      <c r="E153" s="109">
        <v>11</v>
      </c>
      <c r="F153" s="10">
        <f t="shared" si="8"/>
        <v>87651</v>
      </c>
      <c r="G153" s="11">
        <f t="shared" si="6"/>
        <v>0.9979165243527564</v>
      </c>
    </row>
    <row r="154" spans="1:7" ht="11.25">
      <c r="A154" s="108">
        <f t="shared" si="7"/>
        <v>153</v>
      </c>
      <c r="B154" s="108" t="s">
        <v>235</v>
      </c>
      <c r="C154" s="108" t="s">
        <v>236</v>
      </c>
      <c r="D154" s="108" t="s">
        <v>237</v>
      </c>
      <c r="E154" s="109">
        <v>9</v>
      </c>
      <c r="F154" s="10">
        <f t="shared" si="8"/>
        <v>87660</v>
      </c>
      <c r="G154" s="11">
        <f t="shared" si="6"/>
        <v>0.9980189903681945</v>
      </c>
    </row>
    <row r="155" spans="1:7" ht="11.25">
      <c r="A155" s="108">
        <f t="shared" si="7"/>
        <v>154</v>
      </c>
      <c r="B155" s="108" t="s">
        <v>238</v>
      </c>
      <c r="C155" s="108" t="s">
        <v>239</v>
      </c>
      <c r="D155" s="108" t="s">
        <v>1799</v>
      </c>
      <c r="E155" s="109">
        <v>9</v>
      </c>
      <c r="F155" s="10">
        <f t="shared" si="8"/>
        <v>87669</v>
      </c>
      <c r="G155" s="11">
        <f t="shared" si="6"/>
        <v>0.9981214563836328</v>
      </c>
    </row>
    <row r="156" spans="1:7" ht="11.25">
      <c r="A156" s="108">
        <f t="shared" si="7"/>
        <v>155</v>
      </c>
      <c r="B156" s="108" t="s">
        <v>1800</v>
      </c>
      <c r="C156" s="108" t="s">
        <v>1801</v>
      </c>
      <c r="D156" s="108" t="s">
        <v>328</v>
      </c>
      <c r="E156" s="109">
        <v>8</v>
      </c>
      <c r="F156" s="10">
        <f t="shared" si="8"/>
        <v>87677</v>
      </c>
      <c r="G156" s="11">
        <f t="shared" si="6"/>
        <v>0.9982125372862445</v>
      </c>
    </row>
    <row r="157" spans="1:7" ht="11.25">
      <c r="A157" s="108">
        <f t="shared" si="7"/>
        <v>156</v>
      </c>
      <c r="B157" s="108" t="s">
        <v>1802</v>
      </c>
      <c r="C157" s="108" t="s">
        <v>1803</v>
      </c>
      <c r="D157" s="108" t="s">
        <v>1804</v>
      </c>
      <c r="E157" s="109">
        <v>8</v>
      </c>
      <c r="F157" s="10">
        <f t="shared" si="8"/>
        <v>87685</v>
      </c>
      <c r="G157" s="11">
        <f t="shared" si="6"/>
        <v>0.9983036181888563</v>
      </c>
    </row>
    <row r="158" spans="1:7" ht="11.25">
      <c r="A158" s="108">
        <f t="shared" si="7"/>
        <v>157</v>
      </c>
      <c r="B158" s="108" t="s">
        <v>1805</v>
      </c>
      <c r="C158" s="108" t="s">
        <v>1806</v>
      </c>
      <c r="D158" s="108" t="s">
        <v>1807</v>
      </c>
      <c r="E158" s="109">
        <v>8</v>
      </c>
      <c r="F158" s="10">
        <f t="shared" si="8"/>
        <v>87693</v>
      </c>
      <c r="G158" s="11">
        <f t="shared" si="6"/>
        <v>0.998394699091468</v>
      </c>
    </row>
    <row r="159" spans="1:7" ht="11.25">
      <c r="A159" s="108">
        <f t="shared" si="7"/>
        <v>158</v>
      </c>
      <c r="B159" s="108" t="s">
        <v>1808</v>
      </c>
      <c r="C159" s="108" t="s">
        <v>1809</v>
      </c>
      <c r="D159" s="108" t="s">
        <v>1810</v>
      </c>
      <c r="E159" s="109">
        <v>8</v>
      </c>
      <c r="F159" s="10">
        <f t="shared" si="8"/>
        <v>87701</v>
      </c>
      <c r="G159" s="11">
        <f t="shared" si="6"/>
        <v>0.9984857799940797</v>
      </c>
    </row>
    <row r="160" spans="1:7" ht="11.25">
      <c r="A160" s="108">
        <f t="shared" si="7"/>
        <v>159</v>
      </c>
      <c r="B160" s="108" t="s">
        <v>1811</v>
      </c>
      <c r="C160" s="108" t="s">
        <v>1812</v>
      </c>
      <c r="D160" s="108" t="s">
        <v>328</v>
      </c>
      <c r="E160" s="109">
        <v>7</v>
      </c>
      <c r="F160" s="10">
        <f t="shared" si="8"/>
        <v>87708</v>
      </c>
      <c r="G160" s="11">
        <f t="shared" si="6"/>
        <v>0.998565475783865</v>
      </c>
    </row>
    <row r="161" spans="1:7" ht="11.25">
      <c r="A161" s="108">
        <f t="shared" si="7"/>
        <v>160</v>
      </c>
      <c r="B161" s="108" t="s">
        <v>1813</v>
      </c>
      <c r="C161" s="108" t="s">
        <v>1814</v>
      </c>
      <c r="D161" s="108" t="s">
        <v>1815</v>
      </c>
      <c r="E161" s="109">
        <v>7</v>
      </c>
      <c r="F161" s="10">
        <f t="shared" si="8"/>
        <v>87715</v>
      </c>
      <c r="G161" s="11">
        <f t="shared" si="6"/>
        <v>0.9986451715736503</v>
      </c>
    </row>
    <row r="162" spans="1:7" ht="11.25">
      <c r="A162" s="108">
        <f t="shared" si="7"/>
        <v>161</v>
      </c>
      <c r="B162" s="108" t="s">
        <v>1816</v>
      </c>
      <c r="C162" s="108" t="s">
        <v>1817</v>
      </c>
      <c r="D162" s="108" t="s">
        <v>1818</v>
      </c>
      <c r="E162" s="109">
        <v>7</v>
      </c>
      <c r="F162" s="10">
        <f t="shared" si="8"/>
        <v>87722</v>
      </c>
      <c r="G162" s="11">
        <f t="shared" si="6"/>
        <v>0.9987248673634356</v>
      </c>
    </row>
    <row r="163" spans="1:7" ht="11.25">
      <c r="A163" s="108">
        <f t="shared" si="7"/>
        <v>162</v>
      </c>
      <c r="B163" s="108" t="s">
        <v>1819</v>
      </c>
      <c r="C163" s="108" t="s">
        <v>1820</v>
      </c>
      <c r="D163" s="108" t="s">
        <v>1821</v>
      </c>
      <c r="E163" s="109">
        <v>7</v>
      </c>
      <c r="F163" s="10">
        <f t="shared" si="8"/>
        <v>87729</v>
      </c>
      <c r="G163" s="11">
        <f t="shared" si="6"/>
        <v>0.9988045631532209</v>
      </c>
    </row>
    <row r="164" spans="1:7" ht="11.25">
      <c r="A164" s="108">
        <f t="shared" si="7"/>
        <v>163</v>
      </c>
      <c r="B164" s="108" t="s">
        <v>1822</v>
      </c>
      <c r="C164" s="108" t="s">
        <v>1823</v>
      </c>
      <c r="D164" s="108" t="s">
        <v>1824</v>
      </c>
      <c r="E164" s="109">
        <v>7</v>
      </c>
      <c r="F164" s="10">
        <f t="shared" si="8"/>
        <v>87736</v>
      </c>
      <c r="G164" s="11">
        <f t="shared" si="6"/>
        <v>0.9988842589430061</v>
      </c>
    </row>
    <row r="165" spans="1:7" ht="11.25">
      <c r="A165" s="108">
        <f t="shared" si="7"/>
        <v>164</v>
      </c>
      <c r="B165" s="108" t="s">
        <v>1825</v>
      </c>
      <c r="C165" s="108" t="s">
        <v>1826</v>
      </c>
      <c r="D165" s="108" t="s">
        <v>1827</v>
      </c>
      <c r="E165" s="109">
        <v>7</v>
      </c>
      <c r="F165" s="10">
        <f t="shared" si="8"/>
        <v>87743</v>
      </c>
      <c r="G165" s="11">
        <f t="shared" si="6"/>
        <v>0.9989639547327914</v>
      </c>
    </row>
    <row r="166" spans="1:7" ht="11.25">
      <c r="A166" s="108">
        <f t="shared" si="7"/>
        <v>165</v>
      </c>
      <c r="B166" s="108" t="s">
        <v>1828</v>
      </c>
      <c r="C166" s="108" t="s">
        <v>1829</v>
      </c>
      <c r="D166" s="108" t="s">
        <v>1830</v>
      </c>
      <c r="E166" s="109">
        <v>7</v>
      </c>
      <c r="F166" s="10">
        <f t="shared" si="8"/>
        <v>87750</v>
      </c>
      <c r="G166" s="11">
        <f t="shared" si="6"/>
        <v>0.9990436505225767</v>
      </c>
    </row>
    <row r="167" spans="1:7" ht="11.25">
      <c r="A167" s="108">
        <f t="shared" si="7"/>
        <v>166</v>
      </c>
      <c r="B167" s="108" t="s">
        <v>1831</v>
      </c>
      <c r="C167" s="108" t="s">
        <v>1832</v>
      </c>
      <c r="D167" s="108" t="s">
        <v>1833</v>
      </c>
      <c r="E167" s="109">
        <v>6</v>
      </c>
      <c r="F167" s="10">
        <f t="shared" si="8"/>
        <v>87756</v>
      </c>
      <c r="G167" s="11">
        <f t="shared" si="6"/>
        <v>0.9991119611995355</v>
      </c>
    </row>
    <row r="168" spans="1:7" ht="11.25">
      <c r="A168" s="108">
        <f t="shared" si="7"/>
        <v>167</v>
      </c>
      <c r="B168" s="108" t="s">
        <v>1834</v>
      </c>
      <c r="C168" s="108" t="s">
        <v>1835</v>
      </c>
      <c r="D168" s="108" t="s">
        <v>1836</v>
      </c>
      <c r="E168" s="109">
        <v>6</v>
      </c>
      <c r="F168" s="10">
        <f t="shared" si="8"/>
        <v>87762</v>
      </c>
      <c r="G168" s="11">
        <f t="shared" si="6"/>
        <v>0.9991802718764943</v>
      </c>
    </row>
    <row r="169" spans="1:7" ht="11.25">
      <c r="A169" s="108">
        <f t="shared" si="7"/>
        <v>168</v>
      </c>
      <c r="B169" s="108" t="s">
        <v>1837</v>
      </c>
      <c r="C169" s="108" t="s">
        <v>1838</v>
      </c>
      <c r="D169" s="108" t="s">
        <v>1839</v>
      </c>
      <c r="E169" s="109">
        <v>6</v>
      </c>
      <c r="F169" s="10">
        <f t="shared" si="8"/>
        <v>87768</v>
      </c>
      <c r="G169" s="11">
        <f t="shared" si="6"/>
        <v>0.9992485825534531</v>
      </c>
    </row>
    <row r="170" spans="1:7" ht="11.25">
      <c r="A170" s="108">
        <f t="shared" si="7"/>
        <v>169</v>
      </c>
      <c r="B170" s="108" t="s">
        <v>1840</v>
      </c>
      <c r="C170" s="108" t="s">
        <v>4722</v>
      </c>
      <c r="D170" s="108" t="s">
        <v>4723</v>
      </c>
      <c r="E170" s="109">
        <v>6</v>
      </c>
      <c r="F170" s="10">
        <f t="shared" si="8"/>
        <v>87774</v>
      </c>
      <c r="G170" s="11">
        <f t="shared" si="6"/>
        <v>0.999316893230412</v>
      </c>
    </row>
    <row r="171" spans="1:7" ht="11.25">
      <c r="A171" s="108">
        <f t="shared" si="7"/>
        <v>170</v>
      </c>
      <c r="B171" s="108" t="s">
        <v>4724</v>
      </c>
      <c r="C171" s="108" t="s">
        <v>4725</v>
      </c>
      <c r="D171" s="108" t="s">
        <v>4726</v>
      </c>
      <c r="E171" s="109">
        <v>6</v>
      </c>
      <c r="F171" s="10">
        <f t="shared" si="8"/>
        <v>87780</v>
      </c>
      <c r="G171" s="11">
        <f t="shared" si="6"/>
        <v>0.9993852039073707</v>
      </c>
    </row>
    <row r="172" spans="1:7" ht="11.25">
      <c r="A172" s="108">
        <f t="shared" si="7"/>
        <v>171</v>
      </c>
      <c r="B172" s="108" t="s">
        <v>4727</v>
      </c>
      <c r="C172" s="108" t="s">
        <v>4728</v>
      </c>
      <c r="D172" s="108" t="s">
        <v>4729</v>
      </c>
      <c r="E172" s="109">
        <v>6</v>
      </c>
      <c r="F172" s="10">
        <f t="shared" si="8"/>
        <v>87786</v>
      </c>
      <c r="G172" s="11">
        <f t="shared" si="6"/>
        <v>0.9994535145843295</v>
      </c>
    </row>
    <row r="173" spans="1:7" ht="11.25">
      <c r="A173" s="108">
        <f t="shared" si="7"/>
        <v>172</v>
      </c>
      <c r="B173" s="108" t="s">
        <v>4730</v>
      </c>
      <c r="C173" s="108" t="s">
        <v>4731</v>
      </c>
      <c r="D173" s="108" t="s">
        <v>328</v>
      </c>
      <c r="E173" s="109">
        <v>5</v>
      </c>
      <c r="F173" s="10">
        <f t="shared" si="8"/>
        <v>87791</v>
      </c>
      <c r="G173" s="11">
        <f t="shared" si="6"/>
        <v>0.9995104401484619</v>
      </c>
    </row>
    <row r="174" spans="1:7" ht="11.25">
      <c r="A174" s="108">
        <f t="shared" si="7"/>
        <v>173</v>
      </c>
      <c r="B174" s="108" t="s">
        <v>4732</v>
      </c>
      <c r="C174" s="108" t="s">
        <v>4733</v>
      </c>
      <c r="D174" s="108" t="s">
        <v>4734</v>
      </c>
      <c r="E174" s="109">
        <v>5</v>
      </c>
      <c r="F174" s="10">
        <f t="shared" si="8"/>
        <v>87796</v>
      </c>
      <c r="G174" s="11">
        <f t="shared" si="6"/>
        <v>0.9995673657125942</v>
      </c>
    </row>
    <row r="175" spans="1:7" ht="11.25">
      <c r="A175" s="108">
        <f t="shared" si="7"/>
        <v>174</v>
      </c>
      <c r="B175" s="108" t="s">
        <v>4735</v>
      </c>
      <c r="C175" s="108" t="s">
        <v>4736</v>
      </c>
      <c r="D175" s="108" t="s">
        <v>4737</v>
      </c>
      <c r="E175" s="109">
        <v>5</v>
      </c>
      <c r="F175" s="10">
        <f t="shared" si="8"/>
        <v>87801</v>
      </c>
      <c r="G175" s="11">
        <f t="shared" si="6"/>
        <v>0.9996242912767266</v>
      </c>
    </row>
    <row r="176" spans="1:7" ht="11.25">
      <c r="A176" s="108">
        <f t="shared" si="7"/>
        <v>175</v>
      </c>
      <c r="B176" s="108" t="s">
        <v>4738</v>
      </c>
      <c r="C176" s="108" t="s">
        <v>4739</v>
      </c>
      <c r="D176" s="108" t="s">
        <v>4740</v>
      </c>
      <c r="E176" s="109">
        <v>5</v>
      </c>
      <c r="F176" s="10">
        <f t="shared" si="8"/>
        <v>87806</v>
      </c>
      <c r="G176" s="11">
        <f t="shared" si="6"/>
        <v>0.9996812168408589</v>
      </c>
    </row>
    <row r="177" spans="1:7" ht="11.25">
      <c r="A177" s="108">
        <f t="shared" si="7"/>
        <v>176</v>
      </c>
      <c r="B177" s="108" t="s">
        <v>4741</v>
      </c>
      <c r="C177" s="108" t="s">
        <v>4742</v>
      </c>
      <c r="D177" s="108" t="s">
        <v>328</v>
      </c>
      <c r="E177" s="109">
        <v>4</v>
      </c>
      <c r="F177" s="10">
        <f t="shared" si="8"/>
        <v>87810</v>
      </c>
      <c r="G177" s="11">
        <f t="shared" si="6"/>
        <v>0.9997267572921648</v>
      </c>
    </row>
    <row r="178" spans="1:7" ht="11.25">
      <c r="A178" s="108">
        <f t="shared" si="7"/>
        <v>177</v>
      </c>
      <c r="B178" s="108" t="s">
        <v>4743</v>
      </c>
      <c r="C178" s="108" t="s">
        <v>4744</v>
      </c>
      <c r="D178" s="108" t="s">
        <v>4745</v>
      </c>
      <c r="E178" s="109">
        <v>4</v>
      </c>
      <c r="F178" s="10">
        <f t="shared" si="8"/>
        <v>87814</v>
      </c>
      <c r="G178" s="11">
        <f t="shared" si="6"/>
        <v>0.9997722977434707</v>
      </c>
    </row>
    <row r="179" spans="1:7" ht="11.25">
      <c r="A179" s="108">
        <f t="shared" si="7"/>
        <v>178</v>
      </c>
      <c r="B179" s="108" t="s">
        <v>4746</v>
      </c>
      <c r="C179" s="108" t="s">
        <v>4747</v>
      </c>
      <c r="D179" s="108" t="s">
        <v>4748</v>
      </c>
      <c r="E179" s="109">
        <v>4</v>
      </c>
      <c r="F179" s="10">
        <f t="shared" si="8"/>
        <v>87818</v>
      </c>
      <c r="G179" s="11">
        <f t="shared" si="6"/>
        <v>0.9998178381947765</v>
      </c>
    </row>
    <row r="180" spans="1:7" ht="11.25">
      <c r="A180" s="108">
        <f t="shared" si="7"/>
        <v>179</v>
      </c>
      <c r="B180" s="108" t="s">
        <v>4749</v>
      </c>
      <c r="C180" s="108" t="s">
        <v>4750</v>
      </c>
      <c r="D180" s="108" t="s">
        <v>4751</v>
      </c>
      <c r="E180" s="109">
        <v>3</v>
      </c>
      <c r="F180" s="10">
        <f t="shared" si="8"/>
        <v>87821</v>
      </c>
      <c r="G180" s="11">
        <f t="shared" si="6"/>
        <v>0.9998519935332559</v>
      </c>
    </row>
    <row r="181" spans="1:7" ht="11.25">
      <c r="A181" s="108">
        <f t="shared" si="7"/>
        <v>180</v>
      </c>
      <c r="B181" s="108" t="s">
        <v>4752</v>
      </c>
      <c r="C181" s="108" t="s">
        <v>4753</v>
      </c>
      <c r="D181" s="108" t="s">
        <v>4754</v>
      </c>
      <c r="E181" s="109">
        <v>3</v>
      </c>
      <c r="F181" s="10">
        <f t="shared" si="8"/>
        <v>87824</v>
      </c>
      <c r="G181" s="11">
        <f t="shared" si="6"/>
        <v>0.9998861488717353</v>
      </c>
    </row>
    <row r="182" spans="1:7" ht="11.25">
      <c r="A182" s="108">
        <f t="shared" si="7"/>
        <v>181</v>
      </c>
      <c r="B182" s="108" t="s">
        <v>4755</v>
      </c>
      <c r="C182" s="108" t="s">
        <v>4756</v>
      </c>
      <c r="D182" s="108" t="s">
        <v>4757</v>
      </c>
      <c r="E182" s="109">
        <v>2</v>
      </c>
      <c r="F182" s="10">
        <f t="shared" si="8"/>
        <v>87826</v>
      </c>
      <c r="G182" s="11">
        <f t="shared" si="6"/>
        <v>0.9999089190973882</v>
      </c>
    </row>
    <row r="183" spans="1:7" ht="11.25">
      <c r="A183" s="108">
        <f t="shared" si="7"/>
        <v>182</v>
      </c>
      <c r="B183" s="108" t="s">
        <v>4758</v>
      </c>
      <c r="C183" s="108" t="s">
        <v>4759</v>
      </c>
      <c r="D183" s="108" t="s">
        <v>4760</v>
      </c>
      <c r="E183" s="109">
        <v>2</v>
      </c>
      <c r="F183" s="10">
        <f t="shared" si="8"/>
        <v>87828</v>
      </c>
      <c r="G183" s="11">
        <f t="shared" si="6"/>
        <v>0.9999316893230412</v>
      </c>
    </row>
    <row r="184" spans="1:7" ht="11.25">
      <c r="A184" s="108">
        <f t="shared" si="7"/>
        <v>183</v>
      </c>
      <c r="B184" s="108" t="s">
        <v>4761</v>
      </c>
      <c r="C184" s="108" t="s">
        <v>4762</v>
      </c>
      <c r="D184" s="108" t="s">
        <v>4763</v>
      </c>
      <c r="E184" s="109">
        <v>2</v>
      </c>
      <c r="F184" s="10">
        <f t="shared" si="8"/>
        <v>87830</v>
      </c>
      <c r="G184" s="11">
        <f t="shared" si="6"/>
        <v>0.9999544595486941</v>
      </c>
    </row>
    <row r="185" spans="1:7" ht="11.25">
      <c r="A185" s="108">
        <f t="shared" si="7"/>
        <v>184</v>
      </c>
      <c r="B185" s="108" t="s">
        <v>4764</v>
      </c>
      <c r="C185" s="108" t="s">
        <v>4765</v>
      </c>
      <c r="D185" s="108" t="s">
        <v>4766</v>
      </c>
      <c r="E185" s="109">
        <v>2</v>
      </c>
      <c r="F185" s="10">
        <f t="shared" si="8"/>
        <v>87832</v>
      </c>
      <c r="G185" s="11">
        <f t="shared" si="6"/>
        <v>0.9999772297743471</v>
      </c>
    </row>
    <row r="186" spans="1:7" ht="11.25">
      <c r="A186" s="108">
        <f t="shared" si="7"/>
        <v>185</v>
      </c>
      <c r="B186" s="108" t="s">
        <v>4767</v>
      </c>
      <c r="C186" s="108" t="s">
        <v>4768</v>
      </c>
      <c r="D186" s="108" t="s">
        <v>328</v>
      </c>
      <c r="E186" s="109">
        <v>1</v>
      </c>
      <c r="F186" s="10">
        <f t="shared" si="8"/>
        <v>87833</v>
      </c>
      <c r="G186" s="11">
        <f t="shared" si="6"/>
        <v>0.9999886148871735</v>
      </c>
    </row>
    <row r="187" spans="1:7" ht="12" thickBot="1">
      <c r="A187" s="112">
        <f t="shared" si="7"/>
        <v>186</v>
      </c>
      <c r="B187" s="112" t="s">
        <v>4769</v>
      </c>
      <c r="C187" s="112" t="s">
        <v>4770</v>
      </c>
      <c r="D187" s="112" t="s">
        <v>4771</v>
      </c>
      <c r="E187" s="113">
        <v>1</v>
      </c>
      <c r="F187" s="13">
        <f t="shared" si="8"/>
        <v>87834</v>
      </c>
      <c r="G187" s="14">
        <f t="shared" si="6"/>
        <v>1</v>
      </c>
    </row>
    <row r="188" spans="1:7" ht="12" thickTop="1">
      <c r="A188" s="61"/>
      <c r="B188" s="61"/>
      <c r="C188" s="61"/>
      <c r="D188" s="61" t="s">
        <v>295</v>
      </c>
      <c r="E188" s="8">
        <f>SUM(E2:E187)</f>
        <v>87834</v>
      </c>
      <c r="F188" s="61"/>
      <c r="G188" s="61"/>
    </row>
  </sheetData>
  <printOptions/>
  <pageMargins left="0.75" right="0.75" top="1" bottom="1" header="0.4921259845" footer="0.4921259845"/>
  <pageSetup orientation="portrait" paperSize="9"/>
  <ignoredErrors>
    <ignoredError sqref="B2:B194" numberStoredAsText="1"/>
  </ignoredError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euil30"/>
  <dimension ref="A1:G113"/>
  <sheetViews>
    <sheetView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18.28125" style="5" bestFit="1" customWidth="1"/>
    <col min="4" max="4" width="40.140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196" t="s">
        <v>296</v>
      </c>
      <c r="B1" s="196" t="s">
        <v>329</v>
      </c>
      <c r="C1" s="196" t="s">
        <v>4646</v>
      </c>
      <c r="D1" s="196" t="s">
        <v>330</v>
      </c>
      <c r="E1" s="197" t="s">
        <v>304</v>
      </c>
      <c r="F1" s="15" t="s">
        <v>293</v>
      </c>
      <c r="G1" s="15" t="s">
        <v>294</v>
      </c>
    </row>
    <row r="2" spans="1:7" ht="12" thickTop="1">
      <c r="A2" s="192">
        <v>1</v>
      </c>
      <c r="B2" s="192" t="s">
        <v>5075</v>
      </c>
      <c r="C2" s="192" t="s">
        <v>5076</v>
      </c>
      <c r="D2" s="192" t="s">
        <v>823</v>
      </c>
      <c r="E2" s="193">
        <v>5724</v>
      </c>
      <c r="F2" s="8">
        <f>E2</f>
        <v>5724</v>
      </c>
      <c r="G2" s="9">
        <f>F2/F$112</f>
        <v>0.17648147006228032</v>
      </c>
    </row>
    <row r="3" spans="1:7" ht="11.25">
      <c r="A3" s="194">
        <f>A2+1</f>
        <v>2</v>
      </c>
      <c r="B3" s="194" t="s">
        <v>5077</v>
      </c>
      <c r="C3" s="194" t="s">
        <v>5078</v>
      </c>
      <c r="D3" s="194" t="s">
        <v>5079</v>
      </c>
      <c r="E3" s="195">
        <v>2508</v>
      </c>
      <c r="F3" s="10">
        <f>E3+F2</f>
        <v>8232</v>
      </c>
      <c r="G3" s="11">
        <f aca="true" t="shared" si="0" ref="G3:G66">F3/F$112</f>
        <v>0.2538077326262564</v>
      </c>
    </row>
    <row r="4" spans="1:7" ht="11.25">
      <c r="A4" s="194">
        <f aca="true" t="shared" si="1" ref="A4:A67">A3+1</f>
        <v>3</v>
      </c>
      <c r="B4" s="194" t="s">
        <v>5080</v>
      </c>
      <c r="C4" s="194" t="s">
        <v>3151</v>
      </c>
      <c r="D4" s="194" t="s">
        <v>1261</v>
      </c>
      <c r="E4" s="195">
        <v>1948</v>
      </c>
      <c r="F4" s="10">
        <f aca="true" t="shared" si="2" ref="F4:F67">E4+F3</f>
        <v>10180</v>
      </c>
      <c r="G4" s="11">
        <f t="shared" si="0"/>
        <v>0.31386816303878645</v>
      </c>
    </row>
    <row r="5" spans="1:7" ht="11.25">
      <c r="A5" s="194">
        <f t="shared" si="1"/>
        <v>4</v>
      </c>
      <c r="B5" s="194" t="s">
        <v>5081</v>
      </c>
      <c r="C5" s="194" t="s">
        <v>5082</v>
      </c>
      <c r="D5" s="194" t="s">
        <v>1272</v>
      </c>
      <c r="E5" s="195">
        <v>1792</v>
      </c>
      <c r="F5" s="10">
        <f t="shared" si="2"/>
        <v>11972</v>
      </c>
      <c r="G5" s="11">
        <f t="shared" si="0"/>
        <v>0.3691188259234137</v>
      </c>
    </row>
    <row r="6" spans="1:7" ht="11.25">
      <c r="A6" s="194">
        <f t="shared" si="1"/>
        <v>5</v>
      </c>
      <c r="B6" s="194" t="s">
        <v>5083</v>
      </c>
      <c r="C6" s="194" t="s">
        <v>5084</v>
      </c>
      <c r="D6" s="194" t="s">
        <v>1341</v>
      </c>
      <c r="E6" s="195">
        <v>1405</v>
      </c>
      <c r="F6" s="10">
        <f t="shared" si="2"/>
        <v>13377</v>
      </c>
      <c r="G6" s="11">
        <f t="shared" si="0"/>
        <v>0.41243756551766664</v>
      </c>
    </row>
    <row r="7" spans="1:7" ht="11.25">
      <c r="A7" s="194">
        <f t="shared" si="1"/>
        <v>6</v>
      </c>
      <c r="B7" s="194" t="s">
        <v>5085</v>
      </c>
      <c r="C7" s="194" t="s">
        <v>5086</v>
      </c>
      <c r="D7" s="194" t="s">
        <v>1321</v>
      </c>
      <c r="E7" s="195">
        <v>1260</v>
      </c>
      <c r="F7" s="10">
        <f t="shared" si="2"/>
        <v>14637</v>
      </c>
      <c r="G7" s="11">
        <f t="shared" si="0"/>
        <v>0.45128568785842016</v>
      </c>
    </row>
    <row r="8" spans="1:7" ht="11.25">
      <c r="A8" s="194">
        <f t="shared" si="1"/>
        <v>7</v>
      </c>
      <c r="B8" s="194" t="s">
        <v>5087</v>
      </c>
      <c r="C8" s="194" t="s">
        <v>5088</v>
      </c>
      <c r="D8" s="194" t="s">
        <v>5089</v>
      </c>
      <c r="E8" s="195">
        <v>1192</v>
      </c>
      <c r="F8" s="10">
        <f t="shared" si="2"/>
        <v>15829</v>
      </c>
      <c r="G8" s="11">
        <f t="shared" si="0"/>
        <v>0.48803724486649813</v>
      </c>
    </row>
    <row r="9" spans="1:7" ht="11.25">
      <c r="A9" s="194">
        <f t="shared" si="1"/>
        <v>8</v>
      </c>
      <c r="B9" s="194" t="s">
        <v>5090</v>
      </c>
      <c r="C9" s="194" t="s">
        <v>5091</v>
      </c>
      <c r="D9" s="194" t="s">
        <v>2158</v>
      </c>
      <c r="E9" s="195">
        <v>1149</v>
      </c>
      <c r="F9" s="10">
        <f t="shared" si="2"/>
        <v>16978</v>
      </c>
      <c r="G9" s="11">
        <f t="shared" si="0"/>
        <v>0.52346303262009</v>
      </c>
    </row>
    <row r="10" spans="1:7" ht="11.25">
      <c r="A10" s="194">
        <f t="shared" si="1"/>
        <v>9</v>
      </c>
      <c r="B10" s="194" t="s">
        <v>2159</v>
      </c>
      <c r="C10" s="194" t="s">
        <v>3151</v>
      </c>
      <c r="D10" s="194" t="s">
        <v>835</v>
      </c>
      <c r="E10" s="195">
        <v>971</v>
      </c>
      <c r="F10" s="10">
        <f t="shared" si="2"/>
        <v>17949</v>
      </c>
      <c r="G10" s="11">
        <f t="shared" si="0"/>
        <v>0.5534007522969723</v>
      </c>
    </row>
    <row r="11" spans="1:7" ht="11.25">
      <c r="A11" s="194">
        <f t="shared" si="1"/>
        <v>10</v>
      </c>
      <c r="B11" s="194" t="s">
        <v>2160</v>
      </c>
      <c r="C11" s="194" t="s">
        <v>2161</v>
      </c>
      <c r="D11" s="194" t="s">
        <v>3941</v>
      </c>
      <c r="E11" s="195">
        <v>926</v>
      </c>
      <c r="F11" s="10">
        <f t="shared" si="2"/>
        <v>18875</v>
      </c>
      <c r="G11" s="11">
        <f t="shared" si="0"/>
        <v>0.5819510390331134</v>
      </c>
    </row>
    <row r="12" spans="1:7" ht="11.25">
      <c r="A12" s="194">
        <f t="shared" si="1"/>
        <v>11</v>
      </c>
      <c r="B12" s="194" t="s">
        <v>2162</v>
      </c>
      <c r="C12" s="194" t="s">
        <v>2163</v>
      </c>
      <c r="D12" s="194" t="s">
        <v>1252</v>
      </c>
      <c r="E12" s="195">
        <v>924</v>
      </c>
      <c r="F12" s="10">
        <f t="shared" si="2"/>
        <v>19799</v>
      </c>
      <c r="G12" s="11">
        <f t="shared" si="0"/>
        <v>0.6104396620829993</v>
      </c>
    </row>
    <row r="13" spans="1:7" ht="11.25">
      <c r="A13" s="194">
        <f t="shared" si="1"/>
        <v>12</v>
      </c>
      <c r="B13" s="194" t="s">
        <v>2164</v>
      </c>
      <c r="C13" s="194" t="s">
        <v>2165</v>
      </c>
      <c r="D13" s="194" t="s">
        <v>2166</v>
      </c>
      <c r="E13" s="195">
        <v>800</v>
      </c>
      <c r="F13" s="10">
        <f t="shared" si="2"/>
        <v>20599</v>
      </c>
      <c r="G13" s="11">
        <f t="shared" si="0"/>
        <v>0.6351051365850651</v>
      </c>
    </row>
    <row r="14" spans="1:7" ht="11.25">
      <c r="A14" s="194">
        <f t="shared" si="1"/>
        <v>13</v>
      </c>
      <c r="B14" s="194" t="s">
        <v>2167</v>
      </c>
      <c r="C14" s="194" t="s">
        <v>2168</v>
      </c>
      <c r="D14" s="194" t="s">
        <v>2169</v>
      </c>
      <c r="E14" s="195">
        <v>785</v>
      </c>
      <c r="F14" s="10">
        <f t="shared" si="2"/>
        <v>21384</v>
      </c>
      <c r="G14" s="11">
        <f t="shared" si="0"/>
        <v>0.6593081334402171</v>
      </c>
    </row>
    <row r="15" spans="1:7" ht="11.25">
      <c r="A15" s="194">
        <f t="shared" si="1"/>
        <v>14</v>
      </c>
      <c r="B15" s="194" t="s">
        <v>2170</v>
      </c>
      <c r="C15" s="194" t="s">
        <v>2171</v>
      </c>
      <c r="D15" s="194" t="s">
        <v>2172</v>
      </c>
      <c r="E15" s="195">
        <v>668</v>
      </c>
      <c r="F15" s="10">
        <f t="shared" si="2"/>
        <v>22052</v>
      </c>
      <c r="G15" s="11">
        <f t="shared" si="0"/>
        <v>0.6799038046494419</v>
      </c>
    </row>
    <row r="16" spans="1:7" ht="11.25">
      <c r="A16" s="194">
        <f t="shared" si="1"/>
        <v>15</v>
      </c>
      <c r="B16" s="194" t="s">
        <v>2173</v>
      </c>
      <c r="C16" s="194" t="s">
        <v>2174</v>
      </c>
      <c r="D16" s="194" t="s">
        <v>1275</v>
      </c>
      <c r="E16" s="195">
        <v>541</v>
      </c>
      <c r="F16" s="10">
        <f t="shared" si="2"/>
        <v>22593</v>
      </c>
      <c r="G16" s="11">
        <f t="shared" si="0"/>
        <v>0.6965838317814639</v>
      </c>
    </row>
    <row r="17" spans="1:7" ht="11.25">
      <c r="A17" s="194">
        <f t="shared" si="1"/>
        <v>16</v>
      </c>
      <c r="B17" s="194" t="s">
        <v>2175</v>
      </c>
      <c r="C17" s="194" t="s">
        <v>2176</v>
      </c>
      <c r="D17" s="194" t="s">
        <v>1284</v>
      </c>
      <c r="E17" s="195">
        <v>526</v>
      </c>
      <c r="F17" s="10">
        <f t="shared" si="2"/>
        <v>23119</v>
      </c>
      <c r="G17" s="11">
        <f t="shared" si="0"/>
        <v>0.7128013812665721</v>
      </c>
    </row>
    <row r="18" spans="1:7" ht="11.25">
      <c r="A18" s="194">
        <f t="shared" si="1"/>
        <v>17</v>
      </c>
      <c r="B18" s="194" t="s">
        <v>2177</v>
      </c>
      <c r="C18" s="194" t="s">
        <v>2178</v>
      </c>
      <c r="D18" s="194" t="s">
        <v>1249</v>
      </c>
      <c r="E18" s="195">
        <v>490</v>
      </c>
      <c r="F18" s="10">
        <f t="shared" si="2"/>
        <v>23609</v>
      </c>
      <c r="G18" s="11">
        <f t="shared" si="0"/>
        <v>0.7279089843990874</v>
      </c>
    </row>
    <row r="19" spans="1:7" ht="11.25">
      <c r="A19" s="194">
        <f t="shared" si="1"/>
        <v>18</v>
      </c>
      <c r="B19" s="194" t="s">
        <v>2179</v>
      </c>
      <c r="C19" s="194" t="s">
        <v>2180</v>
      </c>
      <c r="D19" s="194" t="s">
        <v>1356</v>
      </c>
      <c r="E19" s="195">
        <v>442</v>
      </c>
      <c r="F19" s="10">
        <f t="shared" si="2"/>
        <v>24051</v>
      </c>
      <c r="G19" s="11">
        <f t="shared" si="0"/>
        <v>0.7415366590614787</v>
      </c>
    </row>
    <row r="20" spans="1:7" ht="11.25">
      <c r="A20" s="194">
        <f t="shared" si="1"/>
        <v>19</v>
      </c>
      <c r="B20" s="194" t="s">
        <v>2181</v>
      </c>
      <c r="C20" s="194" t="s">
        <v>2182</v>
      </c>
      <c r="D20" s="194" t="s">
        <v>2183</v>
      </c>
      <c r="E20" s="195">
        <v>440</v>
      </c>
      <c r="F20" s="10">
        <f t="shared" si="2"/>
        <v>24491</v>
      </c>
      <c r="G20" s="11">
        <f t="shared" si="0"/>
        <v>0.7551026700376149</v>
      </c>
    </row>
    <row r="21" spans="1:7" ht="11.25">
      <c r="A21" s="194">
        <f t="shared" si="1"/>
        <v>20</v>
      </c>
      <c r="B21" s="194" t="s">
        <v>2184</v>
      </c>
      <c r="C21" s="194" t="s">
        <v>2185</v>
      </c>
      <c r="D21" s="194" t="s">
        <v>1327</v>
      </c>
      <c r="E21" s="195">
        <v>435</v>
      </c>
      <c r="F21" s="10">
        <f t="shared" si="2"/>
        <v>24926</v>
      </c>
      <c r="G21" s="11">
        <f t="shared" si="0"/>
        <v>0.7685145217981131</v>
      </c>
    </row>
    <row r="22" spans="1:7" ht="11.25">
      <c r="A22" s="194">
        <f t="shared" si="1"/>
        <v>21</v>
      </c>
      <c r="B22" s="194" t="s">
        <v>2186</v>
      </c>
      <c r="C22" s="194" t="s">
        <v>2187</v>
      </c>
      <c r="D22" s="194" t="s">
        <v>2188</v>
      </c>
      <c r="E22" s="195">
        <v>430</v>
      </c>
      <c r="F22" s="10">
        <f t="shared" si="2"/>
        <v>25356</v>
      </c>
      <c r="G22" s="11">
        <f t="shared" si="0"/>
        <v>0.7817722143429734</v>
      </c>
    </row>
    <row r="23" spans="1:7" ht="11.25">
      <c r="A23" s="194">
        <f t="shared" si="1"/>
        <v>22</v>
      </c>
      <c r="B23" s="194" t="s">
        <v>2189</v>
      </c>
      <c r="C23" s="194" t="s">
        <v>2190</v>
      </c>
      <c r="D23" s="194" t="s">
        <v>869</v>
      </c>
      <c r="E23" s="195">
        <v>403</v>
      </c>
      <c r="F23" s="10">
        <f t="shared" si="2"/>
        <v>25759</v>
      </c>
      <c r="G23" s="11">
        <f t="shared" si="0"/>
        <v>0.794197447123389</v>
      </c>
    </row>
    <row r="24" spans="1:7" ht="11.25">
      <c r="A24" s="194">
        <f t="shared" si="1"/>
        <v>23</v>
      </c>
      <c r="B24" s="194" t="s">
        <v>2191</v>
      </c>
      <c r="C24" s="194" t="s">
        <v>2192</v>
      </c>
      <c r="D24" s="194" t="s">
        <v>3455</v>
      </c>
      <c r="E24" s="195">
        <v>393</v>
      </c>
      <c r="F24" s="10">
        <f t="shared" si="2"/>
        <v>26152</v>
      </c>
      <c r="G24" s="11">
        <f t="shared" si="0"/>
        <v>0.8063143614725288</v>
      </c>
    </row>
    <row r="25" spans="1:7" ht="11.25">
      <c r="A25" s="194">
        <f t="shared" si="1"/>
        <v>24</v>
      </c>
      <c r="B25" s="194" t="s">
        <v>2193</v>
      </c>
      <c r="C25" s="194" t="s">
        <v>2194</v>
      </c>
      <c r="D25" s="194" t="s">
        <v>2195</v>
      </c>
      <c r="E25" s="195">
        <v>321</v>
      </c>
      <c r="F25" s="10">
        <f t="shared" si="2"/>
        <v>26473</v>
      </c>
      <c r="G25" s="11">
        <f t="shared" si="0"/>
        <v>0.8162113831164827</v>
      </c>
    </row>
    <row r="26" spans="1:7" ht="11.25">
      <c r="A26" s="194">
        <f t="shared" si="1"/>
        <v>25</v>
      </c>
      <c r="B26" s="194" t="s">
        <v>2196</v>
      </c>
      <c r="C26" s="194" t="s">
        <v>2197</v>
      </c>
      <c r="D26" s="194" t="s">
        <v>1290</v>
      </c>
      <c r="E26" s="195">
        <v>285</v>
      </c>
      <c r="F26" s="10">
        <f t="shared" si="2"/>
        <v>26758</v>
      </c>
      <c r="G26" s="11">
        <f t="shared" si="0"/>
        <v>0.8249984584078436</v>
      </c>
    </row>
    <row r="27" spans="1:7" ht="11.25">
      <c r="A27" s="194">
        <f t="shared" si="1"/>
        <v>26</v>
      </c>
      <c r="B27" s="194" t="s">
        <v>2198</v>
      </c>
      <c r="C27" s="194" t="s">
        <v>2199</v>
      </c>
      <c r="D27" s="194" t="s">
        <v>878</v>
      </c>
      <c r="E27" s="195">
        <v>240</v>
      </c>
      <c r="F27" s="10">
        <f t="shared" si="2"/>
        <v>26998</v>
      </c>
      <c r="G27" s="11">
        <f t="shared" si="0"/>
        <v>0.8323981007584633</v>
      </c>
    </row>
    <row r="28" spans="1:7" ht="11.25">
      <c r="A28" s="194">
        <f t="shared" si="1"/>
        <v>27</v>
      </c>
      <c r="B28" s="194" t="s">
        <v>2200</v>
      </c>
      <c r="C28" s="194" t="s">
        <v>2201</v>
      </c>
      <c r="D28" s="194" t="s">
        <v>3944</v>
      </c>
      <c r="E28" s="195">
        <v>228</v>
      </c>
      <c r="F28" s="10">
        <f t="shared" si="2"/>
        <v>27226</v>
      </c>
      <c r="G28" s="11">
        <f t="shared" si="0"/>
        <v>0.839427760991552</v>
      </c>
    </row>
    <row r="29" spans="1:7" ht="11.25">
      <c r="A29" s="194">
        <f t="shared" si="1"/>
        <v>28</v>
      </c>
      <c r="B29" s="194" t="s">
        <v>2202</v>
      </c>
      <c r="C29" s="194" t="s">
        <v>2203</v>
      </c>
      <c r="D29" s="194" t="s">
        <v>1344</v>
      </c>
      <c r="E29" s="195">
        <v>221</v>
      </c>
      <c r="F29" s="10">
        <f t="shared" si="2"/>
        <v>27447</v>
      </c>
      <c r="G29" s="11">
        <f t="shared" si="0"/>
        <v>0.8462415983227477</v>
      </c>
    </row>
    <row r="30" spans="1:7" ht="11.25">
      <c r="A30" s="194">
        <f t="shared" si="1"/>
        <v>29</v>
      </c>
      <c r="B30" s="194" t="s">
        <v>2204</v>
      </c>
      <c r="C30" s="194" t="s">
        <v>2205</v>
      </c>
      <c r="D30" s="194" t="s">
        <v>2206</v>
      </c>
      <c r="E30" s="195">
        <v>219</v>
      </c>
      <c r="F30" s="10">
        <f t="shared" si="2"/>
        <v>27666</v>
      </c>
      <c r="G30" s="11">
        <f t="shared" si="0"/>
        <v>0.8529937719676882</v>
      </c>
    </row>
    <row r="31" spans="1:7" ht="11.25">
      <c r="A31" s="194">
        <f t="shared" si="1"/>
        <v>30</v>
      </c>
      <c r="B31" s="194" t="s">
        <v>2207</v>
      </c>
      <c r="C31" s="194" t="s">
        <v>2208</v>
      </c>
      <c r="D31" s="194" t="s">
        <v>95</v>
      </c>
      <c r="E31" s="195">
        <v>217</v>
      </c>
      <c r="F31" s="10">
        <f t="shared" si="2"/>
        <v>27883</v>
      </c>
      <c r="G31" s="11">
        <f t="shared" si="0"/>
        <v>0.8596842819263736</v>
      </c>
    </row>
    <row r="32" spans="1:7" ht="11.25">
      <c r="A32" s="194">
        <f t="shared" si="1"/>
        <v>31</v>
      </c>
      <c r="B32" s="194" t="s">
        <v>2209</v>
      </c>
      <c r="C32" s="194" t="s">
        <v>2210</v>
      </c>
      <c r="D32" s="194" t="s">
        <v>1281</v>
      </c>
      <c r="E32" s="195">
        <v>216</v>
      </c>
      <c r="F32" s="10">
        <f t="shared" si="2"/>
        <v>28099</v>
      </c>
      <c r="G32" s="11">
        <f t="shared" si="0"/>
        <v>0.8663439600419313</v>
      </c>
    </row>
    <row r="33" spans="1:7" ht="11.25">
      <c r="A33" s="194">
        <f t="shared" si="1"/>
        <v>32</v>
      </c>
      <c r="B33" s="194" t="s">
        <v>2211</v>
      </c>
      <c r="C33" s="194" t="s">
        <v>2212</v>
      </c>
      <c r="D33" s="194" t="s">
        <v>875</v>
      </c>
      <c r="E33" s="195">
        <v>202</v>
      </c>
      <c r="F33" s="10">
        <f t="shared" si="2"/>
        <v>28301</v>
      </c>
      <c r="G33" s="11">
        <f t="shared" si="0"/>
        <v>0.8725719923537029</v>
      </c>
    </row>
    <row r="34" spans="1:7" ht="11.25">
      <c r="A34" s="194">
        <f t="shared" si="1"/>
        <v>33</v>
      </c>
      <c r="B34" s="194" t="s">
        <v>2213</v>
      </c>
      <c r="C34" s="194" t="s">
        <v>2214</v>
      </c>
      <c r="D34" s="194" t="s">
        <v>3938</v>
      </c>
      <c r="E34" s="195">
        <v>182</v>
      </c>
      <c r="F34" s="10">
        <f t="shared" si="2"/>
        <v>28483</v>
      </c>
      <c r="G34" s="11">
        <f t="shared" si="0"/>
        <v>0.8781833878029228</v>
      </c>
    </row>
    <row r="35" spans="1:7" ht="11.25">
      <c r="A35" s="194">
        <f t="shared" si="1"/>
        <v>34</v>
      </c>
      <c r="B35" s="194" t="s">
        <v>2215</v>
      </c>
      <c r="C35" s="194" t="s">
        <v>2216</v>
      </c>
      <c r="D35" s="194" t="s">
        <v>896</v>
      </c>
      <c r="E35" s="195">
        <v>170</v>
      </c>
      <c r="F35" s="10">
        <f t="shared" si="2"/>
        <v>28653</v>
      </c>
      <c r="G35" s="11">
        <f t="shared" si="0"/>
        <v>0.8834248011346119</v>
      </c>
    </row>
    <row r="36" spans="1:7" ht="11.25">
      <c r="A36" s="194">
        <f t="shared" si="1"/>
        <v>35</v>
      </c>
      <c r="B36" s="194" t="s">
        <v>2217</v>
      </c>
      <c r="C36" s="194" t="s">
        <v>2218</v>
      </c>
      <c r="D36" s="194" t="s">
        <v>2219</v>
      </c>
      <c r="E36" s="195">
        <v>164</v>
      </c>
      <c r="F36" s="10">
        <f t="shared" si="2"/>
        <v>28817</v>
      </c>
      <c r="G36" s="11">
        <f t="shared" si="0"/>
        <v>0.8884812234075353</v>
      </c>
    </row>
    <row r="37" spans="1:7" ht="11.25">
      <c r="A37" s="194">
        <f t="shared" si="1"/>
        <v>36</v>
      </c>
      <c r="B37" s="194" t="s">
        <v>2220</v>
      </c>
      <c r="C37" s="194" t="s">
        <v>2221</v>
      </c>
      <c r="D37" s="194" t="s">
        <v>2545</v>
      </c>
      <c r="E37" s="195">
        <v>162</v>
      </c>
      <c r="F37" s="10">
        <f t="shared" si="2"/>
        <v>28979</v>
      </c>
      <c r="G37" s="11">
        <f t="shared" si="0"/>
        <v>0.8934759819942036</v>
      </c>
    </row>
    <row r="38" spans="1:7" ht="11.25">
      <c r="A38" s="194">
        <f t="shared" si="1"/>
        <v>37</v>
      </c>
      <c r="B38" s="194" t="s">
        <v>2222</v>
      </c>
      <c r="C38" s="194" t="s">
        <v>2223</v>
      </c>
      <c r="D38" s="194" t="s">
        <v>2224</v>
      </c>
      <c r="E38" s="195">
        <v>156</v>
      </c>
      <c r="F38" s="10">
        <f t="shared" si="2"/>
        <v>29135</v>
      </c>
      <c r="G38" s="11">
        <f t="shared" si="0"/>
        <v>0.8982857495221064</v>
      </c>
    </row>
    <row r="39" spans="1:7" ht="11.25">
      <c r="A39" s="194">
        <f t="shared" si="1"/>
        <v>38</v>
      </c>
      <c r="B39" s="194" t="s">
        <v>2225</v>
      </c>
      <c r="C39" s="194" t="s">
        <v>2226</v>
      </c>
      <c r="D39" s="194" t="s">
        <v>1379</v>
      </c>
      <c r="E39" s="195">
        <v>138</v>
      </c>
      <c r="F39" s="10">
        <f t="shared" si="2"/>
        <v>29273</v>
      </c>
      <c r="G39" s="11">
        <f t="shared" si="0"/>
        <v>0.9025405438737127</v>
      </c>
    </row>
    <row r="40" spans="1:7" ht="11.25">
      <c r="A40" s="194">
        <f t="shared" si="1"/>
        <v>39</v>
      </c>
      <c r="B40" s="194" t="s">
        <v>2227</v>
      </c>
      <c r="C40" s="194" t="s">
        <v>2228</v>
      </c>
      <c r="D40" s="194" t="s">
        <v>1365</v>
      </c>
      <c r="E40" s="195">
        <v>135</v>
      </c>
      <c r="F40" s="10">
        <f t="shared" si="2"/>
        <v>29408</v>
      </c>
      <c r="G40" s="11">
        <f t="shared" si="0"/>
        <v>0.9067028426959364</v>
      </c>
    </row>
    <row r="41" spans="1:7" ht="11.25">
      <c r="A41" s="194">
        <f t="shared" si="1"/>
        <v>40</v>
      </c>
      <c r="B41" s="194" t="s">
        <v>2229</v>
      </c>
      <c r="C41" s="194" t="s">
        <v>2230</v>
      </c>
      <c r="D41" s="194" t="s">
        <v>2231</v>
      </c>
      <c r="E41" s="195">
        <v>135</v>
      </c>
      <c r="F41" s="10">
        <f t="shared" si="2"/>
        <v>29543</v>
      </c>
      <c r="G41" s="11">
        <f t="shared" si="0"/>
        <v>0.91086514151816</v>
      </c>
    </row>
    <row r="42" spans="1:7" ht="11.25">
      <c r="A42" s="194">
        <f t="shared" si="1"/>
        <v>41</v>
      </c>
      <c r="B42" s="194" t="s">
        <v>2232</v>
      </c>
      <c r="C42" s="194" t="s">
        <v>2233</v>
      </c>
      <c r="D42" s="194" t="s">
        <v>2234</v>
      </c>
      <c r="E42" s="195">
        <v>123</v>
      </c>
      <c r="F42" s="10">
        <f t="shared" si="2"/>
        <v>29666</v>
      </c>
      <c r="G42" s="11">
        <f t="shared" si="0"/>
        <v>0.9146574582228526</v>
      </c>
    </row>
    <row r="43" spans="1:7" ht="11.25">
      <c r="A43" s="194">
        <f t="shared" si="1"/>
        <v>42</v>
      </c>
      <c r="B43" s="194" t="s">
        <v>2235</v>
      </c>
      <c r="C43" s="194" t="s">
        <v>2236</v>
      </c>
      <c r="D43" s="194" t="s">
        <v>2237</v>
      </c>
      <c r="E43" s="195">
        <v>122</v>
      </c>
      <c r="F43" s="10">
        <f t="shared" si="2"/>
        <v>29788</v>
      </c>
      <c r="G43" s="11">
        <f t="shared" si="0"/>
        <v>0.9184189430844176</v>
      </c>
    </row>
    <row r="44" spans="1:7" ht="11.25">
      <c r="A44" s="194">
        <f t="shared" si="1"/>
        <v>43</v>
      </c>
      <c r="B44" s="194" t="s">
        <v>2238</v>
      </c>
      <c r="C44" s="194" t="s">
        <v>2239</v>
      </c>
      <c r="D44" s="194" t="s">
        <v>1394</v>
      </c>
      <c r="E44" s="195">
        <v>119</v>
      </c>
      <c r="F44" s="10">
        <f t="shared" si="2"/>
        <v>29907</v>
      </c>
      <c r="G44" s="11">
        <f t="shared" si="0"/>
        <v>0.9220879324165998</v>
      </c>
    </row>
    <row r="45" spans="1:7" ht="11.25">
      <c r="A45" s="194">
        <f t="shared" si="1"/>
        <v>44</v>
      </c>
      <c r="B45" s="194" t="s">
        <v>2240</v>
      </c>
      <c r="C45" s="194" t="s">
        <v>2241</v>
      </c>
      <c r="D45" s="194" t="s">
        <v>2242</v>
      </c>
      <c r="E45" s="195">
        <v>116</v>
      </c>
      <c r="F45" s="10">
        <f t="shared" si="2"/>
        <v>30023</v>
      </c>
      <c r="G45" s="11">
        <f t="shared" si="0"/>
        <v>0.9256644262193994</v>
      </c>
    </row>
    <row r="46" spans="1:7" ht="11.25">
      <c r="A46" s="194">
        <f t="shared" si="1"/>
        <v>45</v>
      </c>
      <c r="B46" s="194" t="s">
        <v>2243</v>
      </c>
      <c r="C46" s="194" t="s">
        <v>2244</v>
      </c>
      <c r="D46" s="194" t="s">
        <v>1312</v>
      </c>
      <c r="E46" s="195">
        <v>112</v>
      </c>
      <c r="F46" s="10">
        <f t="shared" si="2"/>
        <v>30135</v>
      </c>
      <c r="G46" s="11">
        <f t="shared" si="0"/>
        <v>0.9291175926496886</v>
      </c>
    </row>
    <row r="47" spans="1:7" ht="11.25">
      <c r="A47" s="194">
        <f t="shared" si="1"/>
        <v>46</v>
      </c>
      <c r="B47" s="194" t="s">
        <v>2245</v>
      </c>
      <c r="C47" s="194" t="s">
        <v>2246</v>
      </c>
      <c r="D47" s="194" t="s">
        <v>2247</v>
      </c>
      <c r="E47" s="195">
        <v>111</v>
      </c>
      <c r="F47" s="10">
        <f t="shared" si="2"/>
        <v>30246</v>
      </c>
      <c r="G47" s="11">
        <f t="shared" si="0"/>
        <v>0.9325399272368502</v>
      </c>
    </row>
    <row r="48" spans="1:7" ht="11.25">
      <c r="A48" s="194">
        <f t="shared" si="1"/>
        <v>47</v>
      </c>
      <c r="B48" s="194" t="s">
        <v>2248</v>
      </c>
      <c r="C48" s="194" t="s">
        <v>3151</v>
      </c>
      <c r="D48" s="194" t="s">
        <v>829</v>
      </c>
      <c r="E48" s="195">
        <v>100</v>
      </c>
      <c r="F48" s="10">
        <f t="shared" si="2"/>
        <v>30346</v>
      </c>
      <c r="G48" s="11">
        <f t="shared" si="0"/>
        <v>0.9356231115496084</v>
      </c>
    </row>
    <row r="49" spans="1:7" ht="11.25">
      <c r="A49" s="194">
        <f t="shared" si="1"/>
        <v>48</v>
      </c>
      <c r="B49" s="194" t="s">
        <v>2249</v>
      </c>
      <c r="C49" s="194" t="s">
        <v>2250</v>
      </c>
      <c r="D49" s="194" t="s">
        <v>1388</v>
      </c>
      <c r="E49" s="195">
        <v>90</v>
      </c>
      <c r="F49" s="10">
        <f t="shared" si="2"/>
        <v>30436</v>
      </c>
      <c r="G49" s="11">
        <f t="shared" si="0"/>
        <v>0.9383979774310909</v>
      </c>
    </row>
    <row r="50" spans="1:7" ht="11.25">
      <c r="A50" s="194">
        <f t="shared" si="1"/>
        <v>49</v>
      </c>
      <c r="B50" s="194" t="s">
        <v>2251</v>
      </c>
      <c r="C50" s="194" t="s">
        <v>2252</v>
      </c>
      <c r="D50" s="194" t="s">
        <v>2253</v>
      </c>
      <c r="E50" s="195">
        <v>86</v>
      </c>
      <c r="F50" s="10">
        <f t="shared" si="2"/>
        <v>30522</v>
      </c>
      <c r="G50" s="11">
        <f t="shared" si="0"/>
        <v>0.9410495159400629</v>
      </c>
    </row>
    <row r="51" spans="1:7" ht="11.25">
      <c r="A51" s="194">
        <f t="shared" si="1"/>
        <v>50</v>
      </c>
      <c r="B51" s="194" t="s">
        <v>2254</v>
      </c>
      <c r="C51" s="194" t="s">
        <v>2255</v>
      </c>
      <c r="D51" s="194" t="s">
        <v>2256</v>
      </c>
      <c r="E51" s="195">
        <v>83</v>
      </c>
      <c r="F51" s="10">
        <f t="shared" si="2"/>
        <v>30605</v>
      </c>
      <c r="G51" s="11">
        <f t="shared" si="0"/>
        <v>0.9436085589196522</v>
      </c>
    </row>
    <row r="52" spans="1:7" ht="11.25">
      <c r="A52" s="194">
        <f t="shared" si="1"/>
        <v>51</v>
      </c>
      <c r="B52" s="194" t="s">
        <v>2257</v>
      </c>
      <c r="C52" s="194" t="s">
        <v>2258</v>
      </c>
      <c r="D52" s="194" t="s">
        <v>214</v>
      </c>
      <c r="E52" s="195">
        <v>81</v>
      </c>
      <c r="F52" s="10">
        <f t="shared" si="2"/>
        <v>30686</v>
      </c>
      <c r="G52" s="11">
        <f t="shared" si="0"/>
        <v>0.9461059382129864</v>
      </c>
    </row>
    <row r="53" spans="1:7" ht="11.25">
      <c r="A53" s="194">
        <f t="shared" si="1"/>
        <v>52</v>
      </c>
      <c r="B53" s="194" t="s">
        <v>2259</v>
      </c>
      <c r="C53" s="194" t="s">
        <v>2260</v>
      </c>
      <c r="D53" s="194" t="s">
        <v>2261</v>
      </c>
      <c r="E53" s="195">
        <v>80</v>
      </c>
      <c r="F53" s="10">
        <f t="shared" si="2"/>
        <v>30766</v>
      </c>
      <c r="G53" s="11">
        <f t="shared" si="0"/>
        <v>0.948572485663193</v>
      </c>
    </row>
    <row r="54" spans="1:7" ht="11.25">
      <c r="A54" s="194">
        <f t="shared" si="1"/>
        <v>53</v>
      </c>
      <c r="B54" s="194" t="s">
        <v>2262</v>
      </c>
      <c r="C54" s="194" t="s">
        <v>2263</v>
      </c>
      <c r="D54" s="194" t="s">
        <v>2264</v>
      </c>
      <c r="E54" s="195">
        <v>77</v>
      </c>
      <c r="F54" s="10">
        <f t="shared" si="2"/>
        <v>30843</v>
      </c>
      <c r="G54" s="11">
        <f t="shared" si="0"/>
        <v>0.9509465375840168</v>
      </c>
    </row>
    <row r="55" spans="1:7" ht="11.25">
      <c r="A55" s="194">
        <f t="shared" si="1"/>
        <v>54</v>
      </c>
      <c r="B55" s="194" t="s">
        <v>2265</v>
      </c>
      <c r="C55" s="194" t="s">
        <v>2266</v>
      </c>
      <c r="D55" s="194" t="s">
        <v>1318</v>
      </c>
      <c r="E55" s="195">
        <v>74</v>
      </c>
      <c r="F55" s="10">
        <f t="shared" si="2"/>
        <v>30917</v>
      </c>
      <c r="G55" s="11">
        <f t="shared" si="0"/>
        <v>0.9532280939754578</v>
      </c>
    </row>
    <row r="56" spans="1:7" ht="11.25">
      <c r="A56" s="194">
        <f t="shared" si="1"/>
        <v>55</v>
      </c>
      <c r="B56" s="194" t="s">
        <v>2267</v>
      </c>
      <c r="C56" s="194" t="s">
        <v>2268</v>
      </c>
      <c r="D56" s="194" t="s">
        <v>2269</v>
      </c>
      <c r="E56" s="195">
        <v>72</v>
      </c>
      <c r="F56" s="10">
        <f t="shared" si="2"/>
        <v>30989</v>
      </c>
      <c r="G56" s="11">
        <f t="shared" si="0"/>
        <v>0.9554479866806438</v>
      </c>
    </row>
    <row r="57" spans="1:7" ht="11.25">
      <c r="A57" s="194">
        <f t="shared" si="1"/>
        <v>56</v>
      </c>
      <c r="B57" s="194" t="s">
        <v>2270</v>
      </c>
      <c r="C57" s="194" t="s">
        <v>2271</v>
      </c>
      <c r="D57" s="194" t="s">
        <v>3995</v>
      </c>
      <c r="E57" s="195">
        <v>70</v>
      </c>
      <c r="F57" s="10">
        <f t="shared" si="2"/>
        <v>31059</v>
      </c>
      <c r="G57" s="11">
        <f t="shared" si="0"/>
        <v>0.9576062156995745</v>
      </c>
    </row>
    <row r="58" spans="1:7" ht="11.25">
      <c r="A58" s="194">
        <f t="shared" si="1"/>
        <v>57</v>
      </c>
      <c r="B58" s="194" t="s">
        <v>2272</v>
      </c>
      <c r="C58" s="194" t="s">
        <v>2273</v>
      </c>
      <c r="D58" s="194" t="s">
        <v>2274</v>
      </c>
      <c r="E58" s="195">
        <v>69</v>
      </c>
      <c r="F58" s="10">
        <f t="shared" si="2"/>
        <v>31128</v>
      </c>
      <c r="G58" s="11">
        <f t="shared" si="0"/>
        <v>0.9597336128753777</v>
      </c>
    </row>
    <row r="59" spans="1:7" ht="11.25">
      <c r="A59" s="194">
        <f t="shared" si="1"/>
        <v>58</v>
      </c>
      <c r="B59" s="194" t="s">
        <v>2275</v>
      </c>
      <c r="C59" s="194" t="s">
        <v>2276</v>
      </c>
      <c r="D59" s="194" t="s">
        <v>3968</v>
      </c>
      <c r="E59" s="195">
        <v>59</v>
      </c>
      <c r="F59" s="10">
        <f t="shared" si="2"/>
        <v>31187</v>
      </c>
      <c r="G59" s="11">
        <f t="shared" si="0"/>
        <v>0.9615526916199051</v>
      </c>
    </row>
    <row r="60" spans="1:7" ht="11.25">
      <c r="A60" s="194">
        <f t="shared" si="1"/>
        <v>59</v>
      </c>
      <c r="B60" s="194" t="s">
        <v>2277</v>
      </c>
      <c r="C60" s="194" t="s">
        <v>2278</v>
      </c>
      <c r="D60" s="194" t="s">
        <v>1821</v>
      </c>
      <c r="E60" s="195">
        <v>57</v>
      </c>
      <c r="F60" s="10">
        <f t="shared" si="2"/>
        <v>31244</v>
      </c>
      <c r="G60" s="11">
        <f t="shared" si="0"/>
        <v>0.9633101066781772</v>
      </c>
    </row>
    <row r="61" spans="1:7" ht="11.25">
      <c r="A61" s="194">
        <f t="shared" si="1"/>
        <v>60</v>
      </c>
      <c r="B61" s="194" t="s">
        <v>2279</v>
      </c>
      <c r="C61" s="194" t="s">
        <v>2280</v>
      </c>
      <c r="D61" s="194" t="s">
        <v>1338</v>
      </c>
      <c r="E61" s="195">
        <v>57</v>
      </c>
      <c r="F61" s="10">
        <f t="shared" si="2"/>
        <v>31301</v>
      </c>
      <c r="G61" s="11">
        <f t="shared" si="0"/>
        <v>0.9650675217364494</v>
      </c>
    </row>
    <row r="62" spans="1:7" ht="11.25">
      <c r="A62" s="194">
        <f t="shared" si="1"/>
        <v>61</v>
      </c>
      <c r="B62" s="194" t="s">
        <v>2281</v>
      </c>
      <c r="C62" s="194" t="s">
        <v>2282</v>
      </c>
      <c r="D62" s="194" t="s">
        <v>2283</v>
      </c>
      <c r="E62" s="195">
        <v>56</v>
      </c>
      <c r="F62" s="10">
        <f t="shared" si="2"/>
        <v>31357</v>
      </c>
      <c r="G62" s="11">
        <f t="shared" si="0"/>
        <v>0.966794104951594</v>
      </c>
    </row>
    <row r="63" spans="1:7" ht="11.25">
      <c r="A63" s="194">
        <f t="shared" si="1"/>
        <v>62</v>
      </c>
      <c r="B63" s="194" t="s">
        <v>2284</v>
      </c>
      <c r="C63" s="194" t="s">
        <v>2285</v>
      </c>
      <c r="D63" s="194" t="s">
        <v>328</v>
      </c>
      <c r="E63" s="195">
        <v>55</v>
      </c>
      <c r="F63" s="10">
        <f t="shared" si="2"/>
        <v>31412</v>
      </c>
      <c r="G63" s="11">
        <f t="shared" si="0"/>
        <v>0.9684898563236111</v>
      </c>
    </row>
    <row r="64" spans="1:7" ht="11.25">
      <c r="A64" s="194">
        <f t="shared" si="1"/>
        <v>63</v>
      </c>
      <c r="B64" s="194" t="s">
        <v>2286</v>
      </c>
      <c r="C64" s="194" t="s">
        <v>2287</v>
      </c>
      <c r="D64" s="194" t="s">
        <v>2288</v>
      </c>
      <c r="E64" s="195">
        <v>50</v>
      </c>
      <c r="F64" s="10">
        <f t="shared" si="2"/>
        <v>31462</v>
      </c>
      <c r="G64" s="11">
        <f t="shared" si="0"/>
        <v>0.9700314484799901</v>
      </c>
    </row>
    <row r="65" spans="1:7" ht="11.25">
      <c r="A65" s="194">
        <f t="shared" si="1"/>
        <v>64</v>
      </c>
      <c r="B65" s="194" t="s">
        <v>2289</v>
      </c>
      <c r="C65" s="194" t="s">
        <v>2290</v>
      </c>
      <c r="D65" s="194" t="s">
        <v>838</v>
      </c>
      <c r="E65" s="195">
        <v>48</v>
      </c>
      <c r="F65" s="10">
        <f t="shared" si="2"/>
        <v>31510</v>
      </c>
      <c r="G65" s="11">
        <f t="shared" si="0"/>
        <v>0.971511376950114</v>
      </c>
    </row>
    <row r="66" spans="1:7" ht="11.25">
      <c r="A66" s="194">
        <f t="shared" si="1"/>
        <v>65</v>
      </c>
      <c r="B66" s="194" t="s">
        <v>2291</v>
      </c>
      <c r="C66" s="194" t="s">
        <v>2292</v>
      </c>
      <c r="D66" s="194" t="s">
        <v>3968</v>
      </c>
      <c r="E66" s="195">
        <v>48</v>
      </c>
      <c r="F66" s="10">
        <f t="shared" si="2"/>
        <v>31558</v>
      </c>
      <c r="G66" s="11">
        <f t="shared" si="0"/>
        <v>0.972991305420238</v>
      </c>
    </row>
    <row r="67" spans="1:7" ht="11.25">
      <c r="A67" s="194">
        <f t="shared" si="1"/>
        <v>66</v>
      </c>
      <c r="B67" s="194" t="s">
        <v>2293</v>
      </c>
      <c r="C67" s="194" t="s">
        <v>2294</v>
      </c>
      <c r="D67" s="194" t="s">
        <v>2295</v>
      </c>
      <c r="E67" s="195">
        <v>45</v>
      </c>
      <c r="F67" s="10">
        <f t="shared" si="2"/>
        <v>31603</v>
      </c>
      <c r="G67" s="11">
        <f aca="true" t="shared" si="3" ref="G67:G112">F67/F$112</f>
        <v>0.9743787383609792</v>
      </c>
    </row>
    <row r="68" spans="1:7" ht="11.25">
      <c r="A68" s="194">
        <f aca="true" t="shared" si="4" ref="A68:A112">A67+1</f>
        <v>67</v>
      </c>
      <c r="B68" s="194" t="s">
        <v>2296</v>
      </c>
      <c r="C68" s="194" t="s">
        <v>2297</v>
      </c>
      <c r="D68" s="194" t="s">
        <v>2298</v>
      </c>
      <c r="E68" s="195">
        <v>43</v>
      </c>
      <c r="F68" s="10">
        <f aca="true" t="shared" si="5" ref="F68:F112">E68+F67</f>
        <v>31646</v>
      </c>
      <c r="G68" s="11">
        <f t="shared" si="3"/>
        <v>0.9757045076154652</v>
      </c>
    </row>
    <row r="69" spans="1:7" ht="11.25">
      <c r="A69" s="194">
        <f t="shared" si="4"/>
        <v>68</v>
      </c>
      <c r="B69" s="194" t="s">
        <v>2299</v>
      </c>
      <c r="C69" s="194" t="s">
        <v>2300</v>
      </c>
      <c r="D69" s="194" t="s">
        <v>2301</v>
      </c>
      <c r="E69" s="195">
        <v>42</v>
      </c>
      <c r="F69" s="10">
        <f t="shared" si="5"/>
        <v>31688</v>
      </c>
      <c r="G69" s="11">
        <f t="shared" si="3"/>
        <v>0.9769994450268237</v>
      </c>
    </row>
    <row r="70" spans="1:7" ht="11.25">
      <c r="A70" s="194">
        <f t="shared" si="4"/>
        <v>69</v>
      </c>
      <c r="B70" s="194" t="s">
        <v>2302</v>
      </c>
      <c r="C70" s="194" t="s">
        <v>2303</v>
      </c>
      <c r="D70" s="194" t="s">
        <v>1315</v>
      </c>
      <c r="E70" s="195">
        <v>41</v>
      </c>
      <c r="F70" s="10">
        <f t="shared" si="5"/>
        <v>31729</v>
      </c>
      <c r="G70" s="11">
        <f t="shared" si="3"/>
        <v>0.9782635505950545</v>
      </c>
    </row>
    <row r="71" spans="1:7" ht="11.25">
      <c r="A71" s="194">
        <f t="shared" si="4"/>
        <v>70</v>
      </c>
      <c r="B71" s="194" t="s">
        <v>2304</v>
      </c>
      <c r="C71" s="194" t="s">
        <v>2305</v>
      </c>
      <c r="D71" s="194" t="s">
        <v>2306</v>
      </c>
      <c r="E71" s="195">
        <v>39</v>
      </c>
      <c r="F71" s="10">
        <f t="shared" si="5"/>
        <v>31768</v>
      </c>
      <c r="G71" s="11">
        <f t="shared" si="3"/>
        <v>0.9794659924770303</v>
      </c>
    </row>
    <row r="72" spans="1:7" ht="11.25">
      <c r="A72" s="194">
        <f t="shared" si="4"/>
        <v>71</v>
      </c>
      <c r="B72" s="194" t="s">
        <v>2307</v>
      </c>
      <c r="C72" s="194" t="s">
        <v>2308</v>
      </c>
      <c r="D72" s="194" t="s">
        <v>328</v>
      </c>
      <c r="E72" s="195">
        <v>37</v>
      </c>
      <c r="F72" s="10">
        <f t="shared" si="5"/>
        <v>31805</v>
      </c>
      <c r="G72" s="11">
        <f t="shared" si="3"/>
        <v>0.9806067706727508</v>
      </c>
    </row>
    <row r="73" spans="1:7" ht="11.25">
      <c r="A73" s="194">
        <f t="shared" si="4"/>
        <v>72</v>
      </c>
      <c r="B73" s="194" t="s">
        <v>2309</v>
      </c>
      <c r="C73" s="194" t="s">
        <v>2310</v>
      </c>
      <c r="D73" s="194" t="s">
        <v>199</v>
      </c>
      <c r="E73" s="195">
        <v>36</v>
      </c>
      <c r="F73" s="10">
        <f t="shared" si="5"/>
        <v>31841</v>
      </c>
      <c r="G73" s="11">
        <f t="shared" si="3"/>
        <v>0.9817167170253438</v>
      </c>
    </row>
    <row r="74" spans="1:7" ht="11.25">
      <c r="A74" s="194">
        <f t="shared" si="4"/>
        <v>73</v>
      </c>
      <c r="B74" s="194" t="s">
        <v>2311</v>
      </c>
      <c r="C74" s="194" t="s">
        <v>2312</v>
      </c>
      <c r="D74" s="194" t="s">
        <v>3244</v>
      </c>
      <c r="E74" s="195">
        <v>34</v>
      </c>
      <c r="F74" s="10">
        <f t="shared" si="5"/>
        <v>31875</v>
      </c>
      <c r="G74" s="11">
        <f t="shared" si="3"/>
        <v>0.9827649996916815</v>
      </c>
    </row>
    <row r="75" spans="1:7" ht="11.25">
      <c r="A75" s="194">
        <f t="shared" si="4"/>
        <v>74</v>
      </c>
      <c r="B75" s="194" t="s">
        <v>2313</v>
      </c>
      <c r="C75" s="194" t="s">
        <v>2314</v>
      </c>
      <c r="D75" s="194" t="s">
        <v>2315</v>
      </c>
      <c r="E75" s="195">
        <v>33</v>
      </c>
      <c r="F75" s="10">
        <f t="shared" si="5"/>
        <v>31908</v>
      </c>
      <c r="G75" s="11">
        <f t="shared" si="3"/>
        <v>0.9837824505148918</v>
      </c>
    </row>
    <row r="76" spans="1:7" ht="11.25">
      <c r="A76" s="194">
        <f t="shared" si="4"/>
        <v>75</v>
      </c>
      <c r="B76" s="194" t="s">
        <v>2316</v>
      </c>
      <c r="C76" s="194" t="s">
        <v>2317</v>
      </c>
      <c r="D76" s="194" t="s">
        <v>2318</v>
      </c>
      <c r="E76" s="195">
        <v>32</v>
      </c>
      <c r="F76" s="10">
        <f t="shared" si="5"/>
        <v>31940</v>
      </c>
      <c r="G76" s="11">
        <f t="shared" si="3"/>
        <v>0.9847690694949744</v>
      </c>
    </row>
    <row r="77" spans="1:7" ht="11.25">
      <c r="A77" s="194">
        <f t="shared" si="4"/>
        <v>76</v>
      </c>
      <c r="B77" s="194" t="s">
        <v>2319</v>
      </c>
      <c r="C77" s="194" t="s">
        <v>2320</v>
      </c>
      <c r="D77" s="194" t="s">
        <v>817</v>
      </c>
      <c r="E77" s="195">
        <v>28</v>
      </c>
      <c r="F77" s="10">
        <f t="shared" si="5"/>
        <v>31968</v>
      </c>
      <c r="G77" s="11">
        <f t="shared" si="3"/>
        <v>0.9856323611025467</v>
      </c>
    </row>
    <row r="78" spans="1:7" ht="11.25">
      <c r="A78" s="194">
        <f t="shared" si="4"/>
        <v>77</v>
      </c>
      <c r="B78" s="194" t="s">
        <v>2321</v>
      </c>
      <c r="C78" s="194" t="s">
        <v>2322</v>
      </c>
      <c r="D78" s="194" t="s">
        <v>3935</v>
      </c>
      <c r="E78" s="195">
        <v>27</v>
      </c>
      <c r="F78" s="10">
        <f t="shared" si="5"/>
        <v>31995</v>
      </c>
      <c r="G78" s="11">
        <f t="shared" si="3"/>
        <v>0.9864648208669914</v>
      </c>
    </row>
    <row r="79" spans="1:7" ht="11.25">
      <c r="A79" s="194">
        <f t="shared" si="4"/>
        <v>78</v>
      </c>
      <c r="B79" s="194" t="s">
        <v>2323</v>
      </c>
      <c r="C79" s="194" t="s">
        <v>2324</v>
      </c>
      <c r="D79" s="194" t="s">
        <v>2325</v>
      </c>
      <c r="E79" s="195">
        <v>27</v>
      </c>
      <c r="F79" s="10">
        <f t="shared" si="5"/>
        <v>32022</v>
      </c>
      <c r="G79" s="11">
        <f t="shared" si="3"/>
        <v>0.9872972806314362</v>
      </c>
    </row>
    <row r="80" spans="1:7" ht="11.25">
      <c r="A80" s="194">
        <f t="shared" si="4"/>
        <v>79</v>
      </c>
      <c r="B80" s="194" t="s">
        <v>2326</v>
      </c>
      <c r="C80" s="194" t="s">
        <v>2327</v>
      </c>
      <c r="D80" s="194" t="s">
        <v>2328</v>
      </c>
      <c r="E80" s="195">
        <v>26</v>
      </c>
      <c r="F80" s="10">
        <f t="shared" si="5"/>
        <v>32048</v>
      </c>
      <c r="G80" s="11">
        <f t="shared" si="3"/>
        <v>0.9880989085527533</v>
      </c>
    </row>
    <row r="81" spans="1:7" ht="11.25">
      <c r="A81" s="194">
        <f t="shared" si="4"/>
        <v>80</v>
      </c>
      <c r="B81" s="194" t="s">
        <v>2329</v>
      </c>
      <c r="C81" s="194" t="s">
        <v>2330</v>
      </c>
      <c r="D81" s="194" t="s">
        <v>196</v>
      </c>
      <c r="E81" s="195">
        <v>24</v>
      </c>
      <c r="F81" s="10">
        <f t="shared" si="5"/>
        <v>32072</v>
      </c>
      <c r="G81" s="11">
        <f t="shared" si="3"/>
        <v>0.9888388727878152</v>
      </c>
    </row>
    <row r="82" spans="1:7" ht="11.25">
      <c r="A82" s="194">
        <f t="shared" si="4"/>
        <v>81</v>
      </c>
      <c r="B82" s="194" t="s">
        <v>2331</v>
      </c>
      <c r="C82" s="194" t="s">
        <v>2332</v>
      </c>
      <c r="D82" s="194" t="s">
        <v>2333</v>
      </c>
      <c r="E82" s="195">
        <v>23</v>
      </c>
      <c r="F82" s="10">
        <f t="shared" si="5"/>
        <v>32095</v>
      </c>
      <c r="G82" s="11">
        <f t="shared" si="3"/>
        <v>0.9895480051797496</v>
      </c>
    </row>
    <row r="83" spans="1:7" ht="11.25">
      <c r="A83" s="194">
        <f t="shared" si="4"/>
        <v>82</v>
      </c>
      <c r="B83" s="194" t="s">
        <v>2334</v>
      </c>
      <c r="C83" s="194" t="s">
        <v>2335</v>
      </c>
      <c r="D83" s="194" t="s">
        <v>2336</v>
      </c>
      <c r="E83" s="195">
        <v>23</v>
      </c>
      <c r="F83" s="10">
        <f t="shared" si="5"/>
        <v>32118</v>
      </c>
      <c r="G83" s="11">
        <f t="shared" si="3"/>
        <v>0.990257137571684</v>
      </c>
    </row>
    <row r="84" spans="1:7" ht="11.25">
      <c r="A84" s="194">
        <f t="shared" si="4"/>
        <v>83</v>
      </c>
      <c r="B84" s="194" t="s">
        <v>2337</v>
      </c>
      <c r="C84" s="194" t="s">
        <v>2338</v>
      </c>
      <c r="D84" s="194" t="s">
        <v>2339</v>
      </c>
      <c r="E84" s="195">
        <v>22</v>
      </c>
      <c r="F84" s="10">
        <f t="shared" si="5"/>
        <v>32140</v>
      </c>
      <c r="G84" s="11">
        <f t="shared" si="3"/>
        <v>0.9909354381204909</v>
      </c>
    </row>
    <row r="85" spans="1:7" ht="11.25">
      <c r="A85" s="194">
        <f t="shared" si="4"/>
        <v>84</v>
      </c>
      <c r="B85" s="194" t="s">
        <v>2340</v>
      </c>
      <c r="C85" s="194" t="s">
        <v>2341</v>
      </c>
      <c r="D85" s="194" t="s">
        <v>2342</v>
      </c>
      <c r="E85" s="195">
        <v>20</v>
      </c>
      <c r="F85" s="10">
        <f t="shared" si="5"/>
        <v>32160</v>
      </c>
      <c r="G85" s="11">
        <f t="shared" si="3"/>
        <v>0.9915520749830424</v>
      </c>
    </row>
    <row r="86" spans="1:7" ht="11.25">
      <c r="A86" s="194">
        <f t="shared" si="4"/>
        <v>85</v>
      </c>
      <c r="B86" s="194" t="s">
        <v>2343</v>
      </c>
      <c r="C86" s="194" t="s">
        <v>2344</v>
      </c>
      <c r="D86" s="194" t="s">
        <v>208</v>
      </c>
      <c r="E86" s="195">
        <v>20</v>
      </c>
      <c r="F86" s="10">
        <f t="shared" si="5"/>
        <v>32180</v>
      </c>
      <c r="G86" s="11">
        <f t="shared" si="3"/>
        <v>0.9921687118455941</v>
      </c>
    </row>
    <row r="87" spans="1:7" ht="11.25">
      <c r="A87" s="194">
        <f t="shared" si="4"/>
        <v>86</v>
      </c>
      <c r="B87" s="194" t="s">
        <v>2345</v>
      </c>
      <c r="C87" s="194" t="s">
        <v>2346</v>
      </c>
      <c r="D87" s="194" t="s">
        <v>2347</v>
      </c>
      <c r="E87" s="195">
        <v>18</v>
      </c>
      <c r="F87" s="10">
        <f t="shared" si="5"/>
        <v>32198</v>
      </c>
      <c r="G87" s="11">
        <f t="shared" si="3"/>
        <v>0.9927236850218906</v>
      </c>
    </row>
    <row r="88" spans="1:7" ht="11.25">
      <c r="A88" s="194">
        <f t="shared" si="4"/>
        <v>87</v>
      </c>
      <c r="B88" s="194" t="s">
        <v>2348</v>
      </c>
      <c r="C88" s="194" t="s">
        <v>2349</v>
      </c>
      <c r="D88" s="194" t="s">
        <v>2350</v>
      </c>
      <c r="E88" s="195">
        <v>17</v>
      </c>
      <c r="F88" s="10">
        <f t="shared" si="5"/>
        <v>32215</v>
      </c>
      <c r="G88" s="11">
        <f t="shared" si="3"/>
        <v>0.9932478263550595</v>
      </c>
    </row>
    <row r="89" spans="1:7" ht="11.25">
      <c r="A89" s="194">
        <f t="shared" si="4"/>
        <v>88</v>
      </c>
      <c r="B89" s="194" t="s">
        <v>2351</v>
      </c>
      <c r="C89" s="194" t="s">
        <v>2352</v>
      </c>
      <c r="D89" s="194" t="s">
        <v>2353</v>
      </c>
      <c r="E89" s="195">
        <v>16</v>
      </c>
      <c r="F89" s="10">
        <f t="shared" si="5"/>
        <v>32231</v>
      </c>
      <c r="G89" s="11">
        <f t="shared" si="3"/>
        <v>0.9937411358451008</v>
      </c>
    </row>
    <row r="90" spans="1:7" ht="11.25">
      <c r="A90" s="194">
        <f t="shared" si="4"/>
        <v>89</v>
      </c>
      <c r="B90" s="194" t="s">
        <v>2354</v>
      </c>
      <c r="C90" s="194" t="s">
        <v>2355</v>
      </c>
      <c r="D90" s="194" t="s">
        <v>1836</v>
      </c>
      <c r="E90" s="195">
        <v>16</v>
      </c>
      <c r="F90" s="10">
        <f t="shared" si="5"/>
        <v>32247</v>
      </c>
      <c r="G90" s="11">
        <f t="shared" si="3"/>
        <v>0.9942344453351422</v>
      </c>
    </row>
    <row r="91" spans="1:7" ht="11.25">
      <c r="A91" s="194">
        <f t="shared" si="4"/>
        <v>90</v>
      </c>
      <c r="B91" s="194" t="s">
        <v>2356</v>
      </c>
      <c r="C91" s="194" t="s">
        <v>2357</v>
      </c>
      <c r="D91" s="194" t="s">
        <v>2358</v>
      </c>
      <c r="E91" s="195">
        <v>16</v>
      </c>
      <c r="F91" s="10">
        <f t="shared" si="5"/>
        <v>32263</v>
      </c>
      <c r="G91" s="11">
        <f t="shared" si="3"/>
        <v>0.9947277548251835</v>
      </c>
    </row>
    <row r="92" spans="1:7" ht="11.25">
      <c r="A92" s="194">
        <f t="shared" si="4"/>
        <v>91</v>
      </c>
      <c r="B92" s="194" t="s">
        <v>2359</v>
      </c>
      <c r="C92" s="194" t="s">
        <v>2360</v>
      </c>
      <c r="D92" s="194" t="s">
        <v>2361</v>
      </c>
      <c r="E92" s="195">
        <v>16</v>
      </c>
      <c r="F92" s="10">
        <f t="shared" si="5"/>
        <v>32279</v>
      </c>
      <c r="G92" s="11">
        <f t="shared" si="3"/>
        <v>0.9952210643152247</v>
      </c>
    </row>
    <row r="93" spans="1:7" ht="11.25">
      <c r="A93" s="194">
        <f t="shared" si="4"/>
        <v>92</v>
      </c>
      <c r="B93" s="194" t="s">
        <v>2362</v>
      </c>
      <c r="C93" s="194" t="s">
        <v>2363</v>
      </c>
      <c r="D93" s="194" t="s">
        <v>2364</v>
      </c>
      <c r="E93" s="195">
        <v>15</v>
      </c>
      <c r="F93" s="10">
        <f t="shared" si="5"/>
        <v>32294</v>
      </c>
      <c r="G93" s="11">
        <f t="shared" si="3"/>
        <v>0.9956835419621385</v>
      </c>
    </row>
    <row r="94" spans="1:7" ht="11.25">
      <c r="A94" s="194">
        <f t="shared" si="4"/>
        <v>93</v>
      </c>
      <c r="B94" s="194" t="s">
        <v>2365</v>
      </c>
      <c r="C94" s="194" t="s">
        <v>2366</v>
      </c>
      <c r="D94" s="194" t="s">
        <v>228</v>
      </c>
      <c r="E94" s="195">
        <v>13</v>
      </c>
      <c r="F94" s="10">
        <f t="shared" si="5"/>
        <v>32307</v>
      </c>
      <c r="G94" s="11">
        <f t="shared" si="3"/>
        <v>0.9960843559227971</v>
      </c>
    </row>
    <row r="95" spans="1:7" ht="11.25">
      <c r="A95" s="194">
        <f t="shared" si="4"/>
        <v>94</v>
      </c>
      <c r="B95" s="194" t="s">
        <v>2367</v>
      </c>
      <c r="C95" s="194" t="s">
        <v>2368</v>
      </c>
      <c r="D95" s="194" t="s">
        <v>2369</v>
      </c>
      <c r="E95" s="195">
        <v>13</v>
      </c>
      <c r="F95" s="10">
        <f t="shared" si="5"/>
        <v>32320</v>
      </c>
      <c r="G95" s="11">
        <f t="shared" si="3"/>
        <v>0.9964851698834556</v>
      </c>
    </row>
    <row r="96" spans="1:7" ht="11.25">
      <c r="A96" s="194">
        <f t="shared" si="4"/>
        <v>95</v>
      </c>
      <c r="B96" s="194" t="s">
        <v>2370</v>
      </c>
      <c r="C96" s="194" t="s">
        <v>2371</v>
      </c>
      <c r="D96" s="194" t="s">
        <v>2274</v>
      </c>
      <c r="E96" s="195">
        <v>12</v>
      </c>
      <c r="F96" s="10">
        <f t="shared" si="5"/>
        <v>32332</v>
      </c>
      <c r="G96" s="11">
        <f t="shared" si="3"/>
        <v>0.9968551520009866</v>
      </c>
    </row>
    <row r="97" spans="1:7" ht="11.25">
      <c r="A97" s="194">
        <f t="shared" si="4"/>
        <v>96</v>
      </c>
      <c r="B97" s="194" t="s">
        <v>2372</v>
      </c>
      <c r="C97" s="194" t="s">
        <v>2373</v>
      </c>
      <c r="D97" s="194" t="s">
        <v>2374</v>
      </c>
      <c r="E97" s="195">
        <v>12</v>
      </c>
      <c r="F97" s="10">
        <f t="shared" si="5"/>
        <v>32344</v>
      </c>
      <c r="G97" s="11">
        <f t="shared" si="3"/>
        <v>0.9972251341185177</v>
      </c>
    </row>
    <row r="98" spans="1:7" ht="11.25">
      <c r="A98" s="194">
        <f t="shared" si="4"/>
        <v>97</v>
      </c>
      <c r="B98" s="194" t="s">
        <v>2375</v>
      </c>
      <c r="C98" s="194" t="s">
        <v>2376</v>
      </c>
      <c r="D98" s="194" t="s">
        <v>3986</v>
      </c>
      <c r="E98" s="195">
        <v>12</v>
      </c>
      <c r="F98" s="10">
        <f t="shared" si="5"/>
        <v>32356</v>
      </c>
      <c r="G98" s="11">
        <f t="shared" si="3"/>
        <v>0.9975951162360486</v>
      </c>
    </row>
    <row r="99" spans="1:7" ht="11.25">
      <c r="A99" s="194">
        <f t="shared" si="4"/>
        <v>98</v>
      </c>
      <c r="B99" s="194" t="s">
        <v>2377</v>
      </c>
      <c r="C99" s="194" t="s">
        <v>2378</v>
      </c>
      <c r="D99" s="194" t="s">
        <v>2379</v>
      </c>
      <c r="E99" s="195">
        <v>10</v>
      </c>
      <c r="F99" s="10">
        <f t="shared" si="5"/>
        <v>32366</v>
      </c>
      <c r="G99" s="11">
        <f t="shared" si="3"/>
        <v>0.9979034346673245</v>
      </c>
    </row>
    <row r="100" spans="1:7" ht="11.25">
      <c r="A100" s="194">
        <f t="shared" si="4"/>
        <v>99</v>
      </c>
      <c r="B100" s="194" t="s">
        <v>2380</v>
      </c>
      <c r="C100" s="194" t="s">
        <v>2381</v>
      </c>
      <c r="D100" s="194" t="s">
        <v>2382</v>
      </c>
      <c r="E100" s="195">
        <v>10</v>
      </c>
      <c r="F100" s="10">
        <f t="shared" si="5"/>
        <v>32376</v>
      </c>
      <c r="G100" s="11">
        <f t="shared" si="3"/>
        <v>0.9982117530986002</v>
      </c>
    </row>
    <row r="101" spans="1:7" ht="11.25">
      <c r="A101" s="194">
        <f t="shared" si="4"/>
        <v>100</v>
      </c>
      <c r="B101" s="194" t="s">
        <v>2383</v>
      </c>
      <c r="C101" s="194" t="s">
        <v>2384</v>
      </c>
      <c r="D101" s="194" t="s">
        <v>328</v>
      </c>
      <c r="E101" s="195">
        <v>9</v>
      </c>
      <c r="F101" s="10">
        <f t="shared" si="5"/>
        <v>32385</v>
      </c>
      <c r="G101" s="11">
        <f t="shared" si="3"/>
        <v>0.9984892396867485</v>
      </c>
    </row>
    <row r="102" spans="1:7" ht="11.25">
      <c r="A102" s="194">
        <f t="shared" si="4"/>
        <v>101</v>
      </c>
      <c r="B102" s="194" t="s">
        <v>2385</v>
      </c>
      <c r="C102" s="194" t="s">
        <v>2386</v>
      </c>
      <c r="D102" s="194" t="s">
        <v>2387</v>
      </c>
      <c r="E102" s="195">
        <v>8</v>
      </c>
      <c r="F102" s="10">
        <f t="shared" si="5"/>
        <v>32393</v>
      </c>
      <c r="G102" s="11">
        <f t="shared" si="3"/>
        <v>0.9987358944317691</v>
      </c>
    </row>
    <row r="103" spans="1:7" ht="11.25">
      <c r="A103" s="194">
        <f t="shared" si="4"/>
        <v>102</v>
      </c>
      <c r="B103" s="194" t="s">
        <v>2388</v>
      </c>
      <c r="C103" s="194" t="s">
        <v>2389</v>
      </c>
      <c r="D103" s="194" t="s">
        <v>2390</v>
      </c>
      <c r="E103" s="195">
        <v>7</v>
      </c>
      <c r="F103" s="10">
        <f t="shared" si="5"/>
        <v>32400</v>
      </c>
      <c r="G103" s="11">
        <f t="shared" si="3"/>
        <v>0.9989517173336622</v>
      </c>
    </row>
    <row r="104" spans="1:7" ht="11.25">
      <c r="A104" s="194">
        <f t="shared" si="4"/>
        <v>103</v>
      </c>
      <c r="B104" s="194" t="s">
        <v>2391</v>
      </c>
      <c r="C104" s="194" t="s">
        <v>2392</v>
      </c>
      <c r="D104" s="194" t="s">
        <v>154</v>
      </c>
      <c r="E104" s="195">
        <v>6</v>
      </c>
      <c r="F104" s="10">
        <f t="shared" si="5"/>
        <v>32406</v>
      </c>
      <c r="G104" s="11">
        <f t="shared" si="3"/>
        <v>0.9991367083924277</v>
      </c>
    </row>
    <row r="105" spans="1:7" ht="11.25">
      <c r="A105" s="194">
        <f t="shared" si="4"/>
        <v>104</v>
      </c>
      <c r="B105" s="194" t="s">
        <v>2393</v>
      </c>
      <c r="C105" s="194" t="s">
        <v>2394</v>
      </c>
      <c r="D105" s="194" t="s">
        <v>2395</v>
      </c>
      <c r="E105" s="195">
        <v>6</v>
      </c>
      <c r="F105" s="10">
        <f t="shared" si="5"/>
        <v>32412</v>
      </c>
      <c r="G105" s="11">
        <f t="shared" si="3"/>
        <v>0.9993216994511932</v>
      </c>
    </row>
    <row r="106" spans="1:7" ht="11.25">
      <c r="A106" s="194">
        <f t="shared" si="4"/>
        <v>105</v>
      </c>
      <c r="B106" s="194" t="s">
        <v>2396</v>
      </c>
      <c r="C106" s="194" t="s">
        <v>2397</v>
      </c>
      <c r="D106" s="194" t="s">
        <v>3947</v>
      </c>
      <c r="E106" s="195">
        <v>5</v>
      </c>
      <c r="F106" s="10">
        <f t="shared" si="5"/>
        <v>32417</v>
      </c>
      <c r="G106" s="11">
        <f t="shared" si="3"/>
        <v>0.9994758586668311</v>
      </c>
    </row>
    <row r="107" spans="1:7" ht="11.25">
      <c r="A107" s="194">
        <f t="shared" si="4"/>
        <v>106</v>
      </c>
      <c r="B107" s="194" t="s">
        <v>2398</v>
      </c>
      <c r="C107" s="194" t="s">
        <v>2399</v>
      </c>
      <c r="D107" s="194" t="s">
        <v>2400</v>
      </c>
      <c r="E107" s="195">
        <v>5</v>
      </c>
      <c r="F107" s="10">
        <f t="shared" si="5"/>
        <v>32422</v>
      </c>
      <c r="G107" s="11">
        <f t="shared" si="3"/>
        <v>0.999630017882469</v>
      </c>
    </row>
    <row r="108" spans="1:7" ht="11.25">
      <c r="A108" s="194">
        <f t="shared" si="4"/>
        <v>107</v>
      </c>
      <c r="B108" s="194" t="s">
        <v>2401</v>
      </c>
      <c r="C108" s="194" t="s">
        <v>2402</v>
      </c>
      <c r="D108" s="194" t="s">
        <v>2301</v>
      </c>
      <c r="E108" s="195">
        <v>4</v>
      </c>
      <c r="F108" s="10">
        <f t="shared" si="5"/>
        <v>32426</v>
      </c>
      <c r="G108" s="11">
        <f t="shared" si="3"/>
        <v>0.9997533452549794</v>
      </c>
    </row>
    <row r="109" spans="1:7" ht="11.25">
      <c r="A109" s="194">
        <f t="shared" si="4"/>
        <v>108</v>
      </c>
      <c r="B109" s="194" t="s">
        <v>2403</v>
      </c>
      <c r="C109" s="194" t="s">
        <v>2404</v>
      </c>
      <c r="D109" s="194" t="s">
        <v>899</v>
      </c>
      <c r="E109" s="195">
        <v>3</v>
      </c>
      <c r="F109" s="10">
        <f t="shared" si="5"/>
        <v>32429</v>
      </c>
      <c r="G109" s="11">
        <f t="shared" si="3"/>
        <v>0.9998458407843621</v>
      </c>
    </row>
    <row r="110" spans="1:7" ht="11.25">
      <c r="A110" s="194">
        <f t="shared" si="4"/>
        <v>109</v>
      </c>
      <c r="B110" s="194" t="s">
        <v>2405</v>
      </c>
      <c r="C110" s="194" t="s">
        <v>2406</v>
      </c>
      <c r="D110" s="194" t="s">
        <v>884</v>
      </c>
      <c r="E110" s="195">
        <v>2</v>
      </c>
      <c r="F110" s="10">
        <f t="shared" si="5"/>
        <v>32431</v>
      </c>
      <c r="G110" s="11">
        <f t="shared" si="3"/>
        <v>0.9999075044706173</v>
      </c>
    </row>
    <row r="111" spans="1:7" ht="11.25">
      <c r="A111" s="200">
        <f t="shared" si="4"/>
        <v>110</v>
      </c>
      <c r="B111" s="200" t="s">
        <v>2407</v>
      </c>
      <c r="C111" s="200" t="s">
        <v>2408</v>
      </c>
      <c r="D111" s="200" t="s">
        <v>3247</v>
      </c>
      <c r="E111" s="201">
        <v>2</v>
      </c>
      <c r="F111" s="59">
        <f t="shared" si="5"/>
        <v>32433</v>
      </c>
      <c r="G111" s="60">
        <f t="shared" si="3"/>
        <v>0.9999691681568724</v>
      </c>
    </row>
    <row r="112" spans="1:7" ht="12" thickBot="1">
      <c r="A112" s="198">
        <f t="shared" si="4"/>
        <v>111</v>
      </c>
      <c r="B112" s="198" t="s">
        <v>2409</v>
      </c>
      <c r="C112" s="198" t="s">
        <v>2410</v>
      </c>
      <c r="D112" s="198" t="s">
        <v>2411</v>
      </c>
      <c r="E112" s="199">
        <v>1</v>
      </c>
      <c r="F112" s="13">
        <f t="shared" si="5"/>
        <v>32434</v>
      </c>
      <c r="G112" s="14">
        <f t="shared" si="3"/>
        <v>1</v>
      </c>
    </row>
    <row r="113" spans="1:7" ht="12" thickTop="1">
      <c r="A113" s="61"/>
      <c r="B113" s="61"/>
      <c r="C113" s="61"/>
      <c r="D113" s="61" t="s">
        <v>295</v>
      </c>
      <c r="E113" s="8">
        <f>SUM(E2:E112)</f>
        <v>32434</v>
      </c>
      <c r="F113" s="61"/>
      <c r="G113" s="61"/>
    </row>
  </sheetData>
  <printOptions/>
  <pageMargins left="0.75" right="0.75" top="1" bottom="1" header="0.4921259845" footer="0.4921259845"/>
  <pageSetup orientation="portrait" paperSize="9"/>
  <ignoredErrors>
    <ignoredError sqref="B2:B154" numberStoredAsText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6"/>
  <dimension ref="A1:G1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5" bestFit="1" customWidth="1"/>
    <col min="2" max="2" width="11.421875" style="5" customWidth="1"/>
    <col min="3" max="3" width="21.00390625" style="5" bestFit="1" customWidth="1"/>
    <col min="4" max="4" width="42.8515625" style="5" bestFit="1" customWidth="1"/>
    <col min="5" max="5" width="11.421875" style="7" customWidth="1"/>
    <col min="6" max="16384" width="11.421875" style="5" customWidth="1"/>
  </cols>
  <sheetData>
    <row r="1" spans="1:7" s="3" customFormat="1" ht="45.75" thickBot="1">
      <c r="A1" s="310" t="s">
        <v>296</v>
      </c>
      <c r="B1" s="310" t="s">
        <v>329</v>
      </c>
      <c r="C1" s="310" t="s">
        <v>4647</v>
      </c>
      <c r="D1" s="310" t="s">
        <v>330</v>
      </c>
      <c r="E1" s="311" t="s">
        <v>304</v>
      </c>
      <c r="F1" s="15" t="s">
        <v>293</v>
      </c>
      <c r="G1" s="15" t="s">
        <v>294</v>
      </c>
    </row>
    <row r="2" spans="1:7" ht="12" thickTop="1">
      <c r="A2" s="306">
        <v>1</v>
      </c>
      <c r="B2" s="306" t="s">
        <v>1106</v>
      </c>
      <c r="C2" s="306" t="s">
        <v>1107</v>
      </c>
      <c r="D2" s="306" t="s">
        <v>328</v>
      </c>
      <c r="E2" s="307">
        <v>8700</v>
      </c>
      <c r="F2" s="8">
        <f>E2</f>
        <v>8700</v>
      </c>
      <c r="G2" s="9">
        <f>F2/F$117</f>
        <v>0.15412414965986396</v>
      </c>
    </row>
    <row r="3" spans="1:7" ht="11.25">
      <c r="A3" s="308">
        <f>A2+1</f>
        <v>2</v>
      </c>
      <c r="B3" s="308" t="s">
        <v>1108</v>
      </c>
      <c r="C3" s="308" t="s">
        <v>1109</v>
      </c>
      <c r="D3" s="308" t="s">
        <v>328</v>
      </c>
      <c r="E3" s="309">
        <v>8300</v>
      </c>
      <c r="F3" s="10">
        <f>E3+F2</f>
        <v>17000</v>
      </c>
      <c r="G3" s="11">
        <f aca="true" t="shared" si="0" ref="G3:G66">F3/F$117</f>
        <v>0.3011621315192744</v>
      </c>
    </row>
    <row r="4" spans="1:7" ht="11.25">
      <c r="A4" s="308">
        <f aca="true" t="shared" si="1" ref="A4:A67">A3+1</f>
        <v>3</v>
      </c>
      <c r="B4" s="308" t="s">
        <v>1110</v>
      </c>
      <c r="C4" s="308" t="s">
        <v>1111</v>
      </c>
      <c r="D4" s="308" t="s">
        <v>1112</v>
      </c>
      <c r="E4" s="309">
        <v>3457</v>
      </c>
      <c r="F4" s="10">
        <f aca="true" t="shared" si="2" ref="F4:F67">E4+F3</f>
        <v>20457</v>
      </c>
      <c r="G4" s="11">
        <f t="shared" si="0"/>
        <v>0.36240433673469385</v>
      </c>
    </row>
    <row r="5" spans="1:7" ht="11.25">
      <c r="A5" s="308">
        <f t="shared" si="1"/>
        <v>4</v>
      </c>
      <c r="B5" s="308" t="s">
        <v>1113</v>
      </c>
      <c r="C5" s="308" t="s">
        <v>1114</v>
      </c>
      <c r="D5" s="308" t="s">
        <v>1115</v>
      </c>
      <c r="E5" s="309">
        <v>2860</v>
      </c>
      <c r="F5" s="10">
        <f t="shared" si="2"/>
        <v>23317</v>
      </c>
      <c r="G5" s="11">
        <f t="shared" si="0"/>
        <v>0.4130704365079365</v>
      </c>
    </row>
    <row r="6" spans="1:7" ht="11.25">
      <c r="A6" s="308">
        <f t="shared" si="1"/>
        <v>5</v>
      </c>
      <c r="B6" s="308" t="s">
        <v>1116</v>
      </c>
      <c r="C6" s="308" t="s">
        <v>1117</v>
      </c>
      <c r="D6" s="308" t="s">
        <v>328</v>
      </c>
      <c r="E6" s="309">
        <v>2735</v>
      </c>
      <c r="F6" s="10">
        <f t="shared" si="2"/>
        <v>26052</v>
      </c>
      <c r="G6" s="11">
        <f t="shared" si="0"/>
        <v>0.4615221088435374</v>
      </c>
    </row>
    <row r="7" spans="1:7" ht="11.25">
      <c r="A7" s="308">
        <f t="shared" si="1"/>
        <v>6</v>
      </c>
      <c r="B7" s="308" t="s">
        <v>1118</v>
      </c>
      <c r="C7" s="308" t="s">
        <v>1119</v>
      </c>
      <c r="D7" s="308" t="s">
        <v>1120</v>
      </c>
      <c r="E7" s="309">
        <v>2186</v>
      </c>
      <c r="F7" s="10">
        <f t="shared" si="2"/>
        <v>28238</v>
      </c>
      <c r="G7" s="11">
        <f t="shared" si="0"/>
        <v>0.5002480158730159</v>
      </c>
    </row>
    <row r="8" spans="1:7" ht="11.25">
      <c r="A8" s="308">
        <f t="shared" si="1"/>
        <v>7</v>
      </c>
      <c r="B8" s="308" t="s">
        <v>1239</v>
      </c>
      <c r="C8" s="308" t="s">
        <v>1121</v>
      </c>
      <c r="D8" s="308" t="s">
        <v>328</v>
      </c>
      <c r="E8" s="309">
        <v>2120</v>
      </c>
      <c r="F8" s="10">
        <f t="shared" si="2"/>
        <v>30358</v>
      </c>
      <c r="G8" s="11">
        <f t="shared" si="0"/>
        <v>0.5378047052154195</v>
      </c>
    </row>
    <row r="9" spans="1:7" ht="11.25">
      <c r="A9" s="308">
        <f t="shared" si="1"/>
        <v>8</v>
      </c>
      <c r="B9" s="308" t="s">
        <v>1122</v>
      </c>
      <c r="C9" s="308" t="s">
        <v>1123</v>
      </c>
      <c r="D9" s="308" t="s">
        <v>1124</v>
      </c>
      <c r="E9" s="309">
        <v>1542</v>
      </c>
      <c r="F9" s="10">
        <f t="shared" si="2"/>
        <v>31900</v>
      </c>
      <c r="G9" s="11">
        <f t="shared" si="0"/>
        <v>0.5651218820861678</v>
      </c>
    </row>
    <row r="10" spans="1:7" ht="11.25">
      <c r="A10" s="308">
        <f t="shared" si="1"/>
        <v>9</v>
      </c>
      <c r="B10" s="308" t="s">
        <v>1282</v>
      </c>
      <c r="C10" s="308" t="s">
        <v>1125</v>
      </c>
      <c r="D10" s="308" t="s">
        <v>1284</v>
      </c>
      <c r="E10" s="309">
        <v>1301</v>
      </c>
      <c r="F10" s="10">
        <f t="shared" si="2"/>
        <v>33201</v>
      </c>
      <c r="G10" s="11">
        <f t="shared" si="0"/>
        <v>0.5881696428571429</v>
      </c>
    </row>
    <row r="11" spans="1:7" ht="11.25">
      <c r="A11" s="308">
        <f t="shared" si="1"/>
        <v>10</v>
      </c>
      <c r="B11" s="308" t="s">
        <v>1126</v>
      </c>
      <c r="C11" s="308" t="s">
        <v>1127</v>
      </c>
      <c r="D11" s="308" t="s">
        <v>328</v>
      </c>
      <c r="E11" s="309">
        <v>1108</v>
      </c>
      <c r="F11" s="10">
        <f t="shared" si="2"/>
        <v>34309</v>
      </c>
      <c r="G11" s="11">
        <f t="shared" si="0"/>
        <v>0.6077983276643991</v>
      </c>
    </row>
    <row r="12" spans="1:7" ht="11.25">
      <c r="A12" s="308">
        <f t="shared" si="1"/>
        <v>11</v>
      </c>
      <c r="B12" s="308" t="s">
        <v>879</v>
      </c>
      <c r="C12" s="308" t="s">
        <v>2223</v>
      </c>
      <c r="D12" s="308" t="s">
        <v>881</v>
      </c>
      <c r="E12" s="309">
        <v>1074</v>
      </c>
      <c r="F12" s="10">
        <f t="shared" si="2"/>
        <v>35383</v>
      </c>
      <c r="G12" s="11">
        <f t="shared" si="0"/>
        <v>0.6268246882086168</v>
      </c>
    </row>
    <row r="13" spans="1:7" ht="11.25">
      <c r="A13" s="308">
        <f t="shared" si="1"/>
        <v>12</v>
      </c>
      <c r="B13" s="308" t="s">
        <v>3925</v>
      </c>
      <c r="C13" s="308" t="s">
        <v>1128</v>
      </c>
      <c r="D13" s="308" t="s">
        <v>3927</v>
      </c>
      <c r="E13" s="309">
        <v>1057</v>
      </c>
      <c r="F13" s="10">
        <f t="shared" si="2"/>
        <v>36440</v>
      </c>
      <c r="G13" s="11">
        <f t="shared" si="0"/>
        <v>0.6455498866213152</v>
      </c>
    </row>
    <row r="14" spans="1:7" ht="11.25">
      <c r="A14" s="308">
        <f t="shared" si="1"/>
        <v>13</v>
      </c>
      <c r="B14" s="308" t="s">
        <v>1129</v>
      </c>
      <c r="C14" s="308" t="s">
        <v>1130</v>
      </c>
      <c r="D14" s="308" t="s">
        <v>1131</v>
      </c>
      <c r="E14" s="309">
        <v>1038</v>
      </c>
      <c r="F14" s="10">
        <f t="shared" si="2"/>
        <v>37478</v>
      </c>
      <c r="G14" s="11">
        <f t="shared" si="0"/>
        <v>0.6639384920634921</v>
      </c>
    </row>
    <row r="15" spans="1:7" ht="11.25">
      <c r="A15" s="308">
        <f t="shared" si="1"/>
        <v>14</v>
      </c>
      <c r="B15" s="308" t="s">
        <v>1132</v>
      </c>
      <c r="C15" s="308" t="s">
        <v>1133</v>
      </c>
      <c r="D15" s="308" t="s">
        <v>328</v>
      </c>
      <c r="E15" s="309">
        <v>983</v>
      </c>
      <c r="F15" s="10">
        <f t="shared" si="2"/>
        <v>38461</v>
      </c>
      <c r="G15" s="11">
        <f t="shared" si="0"/>
        <v>0.6813527494331065</v>
      </c>
    </row>
    <row r="16" spans="1:7" ht="11.25">
      <c r="A16" s="308">
        <f t="shared" si="1"/>
        <v>15</v>
      </c>
      <c r="B16" s="308" t="s">
        <v>1134</v>
      </c>
      <c r="C16" s="308" t="s">
        <v>1135</v>
      </c>
      <c r="D16" s="308" t="s">
        <v>1136</v>
      </c>
      <c r="E16" s="309">
        <v>965</v>
      </c>
      <c r="F16" s="10">
        <f t="shared" si="2"/>
        <v>39426</v>
      </c>
      <c r="G16" s="11">
        <f t="shared" si="0"/>
        <v>0.6984481292517006</v>
      </c>
    </row>
    <row r="17" spans="1:7" ht="11.25">
      <c r="A17" s="308">
        <f t="shared" si="1"/>
        <v>16</v>
      </c>
      <c r="B17" s="308" t="s">
        <v>1288</v>
      </c>
      <c r="C17" s="308" t="s">
        <v>1137</v>
      </c>
      <c r="D17" s="308" t="s">
        <v>1290</v>
      </c>
      <c r="E17" s="309">
        <v>940</v>
      </c>
      <c r="F17" s="10">
        <f t="shared" si="2"/>
        <v>40366</v>
      </c>
      <c r="G17" s="11">
        <f t="shared" si="0"/>
        <v>0.7151006235827665</v>
      </c>
    </row>
    <row r="18" spans="1:7" ht="11.25">
      <c r="A18" s="308">
        <f t="shared" si="1"/>
        <v>17</v>
      </c>
      <c r="B18" s="308" t="s">
        <v>1293</v>
      </c>
      <c r="C18" s="308" t="s">
        <v>2171</v>
      </c>
      <c r="D18" s="308" t="s">
        <v>1295</v>
      </c>
      <c r="E18" s="309">
        <v>921</v>
      </c>
      <c r="F18" s="10">
        <f t="shared" si="2"/>
        <v>41287</v>
      </c>
      <c r="G18" s="11">
        <f t="shared" si="0"/>
        <v>0.7314165249433107</v>
      </c>
    </row>
    <row r="19" spans="1:7" ht="11.25">
      <c r="A19" s="308">
        <f t="shared" si="1"/>
        <v>18</v>
      </c>
      <c r="B19" s="308" t="s">
        <v>1259</v>
      </c>
      <c r="C19" s="308" t="s">
        <v>1138</v>
      </c>
      <c r="D19" s="308" t="s">
        <v>1261</v>
      </c>
      <c r="E19" s="309">
        <v>867</v>
      </c>
      <c r="F19" s="10">
        <f t="shared" si="2"/>
        <v>42154</v>
      </c>
      <c r="G19" s="11">
        <f t="shared" si="0"/>
        <v>0.7467757936507936</v>
      </c>
    </row>
    <row r="20" spans="1:7" ht="11.25">
      <c r="A20" s="308">
        <f t="shared" si="1"/>
        <v>19</v>
      </c>
      <c r="B20" s="308" t="s">
        <v>1139</v>
      </c>
      <c r="C20" s="308" t="s">
        <v>5078</v>
      </c>
      <c r="D20" s="308" t="s">
        <v>1140</v>
      </c>
      <c r="E20" s="309">
        <v>839</v>
      </c>
      <c r="F20" s="10">
        <f t="shared" si="2"/>
        <v>42993</v>
      </c>
      <c r="G20" s="11">
        <f t="shared" si="0"/>
        <v>0.7616390306122449</v>
      </c>
    </row>
    <row r="21" spans="1:7" ht="11.25">
      <c r="A21" s="308">
        <f t="shared" si="1"/>
        <v>20</v>
      </c>
      <c r="B21" s="308" t="s">
        <v>1354</v>
      </c>
      <c r="C21" s="308" t="s">
        <v>1141</v>
      </c>
      <c r="D21" s="308" t="s">
        <v>1356</v>
      </c>
      <c r="E21" s="309">
        <v>807</v>
      </c>
      <c r="F21" s="10">
        <f t="shared" si="2"/>
        <v>43800</v>
      </c>
      <c r="G21" s="11">
        <f t="shared" si="0"/>
        <v>0.7759353741496599</v>
      </c>
    </row>
    <row r="22" spans="1:7" ht="11.25">
      <c r="A22" s="308">
        <f t="shared" si="1"/>
        <v>21</v>
      </c>
      <c r="B22" s="308" t="s">
        <v>1142</v>
      </c>
      <c r="C22" s="308" t="s">
        <v>1143</v>
      </c>
      <c r="D22" s="308" t="s">
        <v>1144</v>
      </c>
      <c r="E22" s="309">
        <v>769</v>
      </c>
      <c r="F22" s="10">
        <f t="shared" si="2"/>
        <v>44569</v>
      </c>
      <c r="G22" s="11">
        <f t="shared" si="0"/>
        <v>0.7895585317460317</v>
      </c>
    </row>
    <row r="23" spans="1:7" ht="11.25">
      <c r="A23" s="308">
        <f t="shared" si="1"/>
        <v>22</v>
      </c>
      <c r="B23" s="308" t="s">
        <v>1145</v>
      </c>
      <c r="C23" s="308" t="s">
        <v>1146</v>
      </c>
      <c r="D23" s="308" t="s">
        <v>328</v>
      </c>
      <c r="E23" s="309">
        <v>748</v>
      </c>
      <c r="F23" s="10">
        <f t="shared" si="2"/>
        <v>45317</v>
      </c>
      <c r="G23" s="11">
        <f t="shared" si="0"/>
        <v>0.8028096655328798</v>
      </c>
    </row>
    <row r="24" spans="1:7" ht="11.25">
      <c r="A24" s="308">
        <f t="shared" si="1"/>
        <v>23</v>
      </c>
      <c r="B24" s="308" t="s">
        <v>1147</v>
      </c>
      <c r="C24" s="308" t="s">
        <v>1148</v>
      </c>
      <c r="D24" s="308" t="s">
        <v>1149</v>
      </c>
      <c r="E24" s="309">
        <v>709</v>
      </c>
      <c r="F24" s="10">
        <f t="shared" si="2"/>
        <v>46026</v>
      </c>
      <c r="G24" s="11">
        <f t="shared" si="0"/>
        <v>0.8153698979591837</v>
      </c>
    </row>
    <row r="25" spans="1:7" ht="11.25">
      <c r="A25" s="308">
        <f t="shared" si="1"/>
        <v>24</v>
      </c>
      <c r="B25" s="308" t="s">
        <v>1270</v>
      </c>
      <c r="C25" s="308" t="s">
        <v>1150</v>
      </c>
      <c r="D25" s="308" t="s">
        <v>1272</v>
      </c>
      <c r="E25" s="309">
        <v>624</v>
      </c>
      <c r="F25" s="10">
        <f t="shared" si="2"/>
        <v>46650</v>
      </c>
      <c r="G25" s="11">
        <f t="shared" si="0"/>
        <v>0.8264243197278912</v>
      </c>
    </row>
    <row r="26" spans="1:7" ht="11.25">
      <c r="A26" s="308">
        <f t="shared" si="1"/>
        <v>25</v>
      </c>
      <c r="B26" s="308" t="s">
        <v>1151</v>
      </c>
      <c r="C26" s="308" t="s">
        <v>1152</v>
      </c>
      <c r="D26" s="308" t="s">
        <v>328</v>
      </c>
      <c r="E26" s="309">
        <v>608</v>
      </c>
      <c r="F26" s="10">
        <f t="shared" si="2"/>
        <v>47258</v>
      </c>
      <c r="G26" s="11">
        <f t="shared" si="0"/>
        <v>0.8371952947845805</v>
      </c>
    </row>
    <row r="27" spans="1:7" ht="11.25">
      <c r="A27" s="308">
        <f t="shared" si="1"/>
        <v>26</v>
      </c>
      <c r="B27" s="308" t="s">
        <v>873</v>
      </c>
      <c r="C27" s="308" t="s">
        <v>4570</v>
      </c>
      <c r="D27" s="308" t="s">
        <v>875</v>
      </c>
      <c r="E27" s="309">
        <v>557</v>
      </c>
      <c r="F27" s="10">
        <f t="shared" si="2"/>
        <v>47815</v>
      </c>
      <c r="G27" s="11">
        <f t="shared" si="0"/>
        <v>0.847062783446712</v>
      </c>
    </row>
    <row r="28" spans="1:7" ht="11.25">
      <c r="A28" s="308">
        <f t="shared" si="1"/>
        <v>27</v>
      </c>
      <c r="B28" s="308" t="s">
        <v>4571</v>
      </c>
      <c r="C28" s="308" t="s">
        <v>4572</v>
      </c>
      <c r="D28" s="308" t="s">
        <v>328</v>
      </c>
      <c r="E28" s="309">
        <v>547</v>
      </c>
      <c r="F28" s="10">
        <f t="shared" si="2"/>
        <v>48362</v>
      </c>
      <c r="G28" s="11">
        <f t="shared" si="0"/>
        <v>0.8567531179138322</v>
      </c>
    </row>
    <row r="29" spans="1:7" ht="11.25">
      <c r="A29" s="308">
        <f t="shared" si="1"/>
        <v>28</v>
      </c>
      <c r="B29" s="308" t="s">
        <v>824</v>
      </c>
      <c r="C29" s="308" t="s">
        <v>4573</v>
      </c>
      <c r="D29" s="308" t="s">
        <v>826</v>
      </c>
      <c r="E29" s="309">
        <v>470</v>
      </c>
      <c r="F29" s="10">
        <f t="shared" si="2"/>
        <v>48832</v>
      </c>
      <c r="G29" s="11">
        <f t="shared" si="0"/>
        <v>0.8650793650793651</v>
      </c>
    </row>
    <row r="30" spans="1:7" ht="11.25">
      <c r="A30" s="308">
        <f t="shared" si="1"/>
        <v>29</v>
      </c>
      <c r="B30" s="308" t="s">
        <v>821</v>
      </c>
      <c r="C30" s="308" t="s">
        <v>4574</v>
      </c>
      <c r="D30" s="308" t="s">
        <v>823</v>
      </c>
      <c r="E30" s="309">
        <v>463</v>
      </c>
      <c r="F30" s="10">
        <f t="shared" si="2"/>
        <v>49295</v>
      </c>
      <c r="G30" s="11">
        <f t="shared" si="0"/>
        <v>0.87328160430839</v>
      </c>
    </row>
    <row r="31" spans="1:7" ht="11.25">
      <c r="A31" s="308">
        <f t="shared" si="1"/>
        <v>30</v>
      </c>
      <c r="B31" s="308" t="s">
        <v>4575</v>
      </c>
      <c r="C31" s="308" t="s">
        <v>4576</v>
      </c>
      <c r="D31" s="308" t="s">
        <v>2231</v>
      </c>
      <c r="E31" s="309">
        <v>358</v>
      </c>
      <c r="F31" s="10">
        <f t="shared" si="2"/>
        <v>49653</v>
      </c>
      <c r="G31" s="11">
        <f t="shared" si="0"/>
        <v>0.8796237244897959</v>
      </c>
    </row>
    <row r="32" spans="1:7" ht="11.25">
      <c r="A32" s="308">
        <f t="shared" si="1"/>
        <v>31</v>
      </c>
      <c r="B32" s="308" t="s">
        <v>4577</v>
      </c>
      <c r="C32" s="308" t="s">
        <v>4578</v>
      </c>
      <c r="D32" s="308" t="s">
        <v>4579</v>
      </c>
      <c r="E32" s="309">
        <v>349</v>
      </c>
      <c r="F32" s="10">
        <f t="shared" si="2"/>
        <v>50002</v>
      </c>
      <c r="G32" s="11">
        <f t="shared" si="0"/>
        <v>0.8858064058956916</v>
      </c>
    </row>
    <row r="33" spans="1:7" ht="11.25">
      <c r="A33" s="308">
        <f t="shared" si="1"/>
        <v>32</v>
      </c>
      <c r="B33" s="308" t="s">
        <v>1819</v>
      </c>
      <c r="C33" s="308" t="s">
        <v>4580</v>
      </c>
      <c r="D33" s="308" t="s">
        <v>1821</v>
      </c>
      <c r="E33" s="309">
        <v>349</v>
      </c>
      <c r="F33" s="10">
        <f t="shared" si="2"/>
        <v>50351</v>
      </c>
      <c r="G33" s="11">
        <f t="shared" si="0"/>
        <v>0.8919890873015873</v>
      </c>
    </row>
    <row r="34" spans="1:7" ht="11.25">
      <c r="A34" s="308">
        <f t="shared" si="1"/>
        <v>33</v>
      </c>
      <c r="B34" s="308" t="s">
        <v>4581</v>
      </c>
      <c r="C34" s="308" t="s">
        <v>4582</v>
      </c>
      <c r="D34" s="308" t="s">
        <v>328</v>
      </c>
      <c r="E34" s="309">
        <v>345</v>
      </c>
      <c r="F34" s="10">
        <f t="shared" si="2"/>
        <v>50696</v>
      </c>
      <c r="G34" s="11">
        <f t="shared" si="0"/>
        <v>0.8981009070294784</v>
      </c>
    </row>
    <row r="35" spans="1:7" ht="11.25">
      <c r="A35" s="308">
        <f t="shared" si="1"/>
        <v>34</v>
      </c>
      <c r="B35" s="308" t="s">
        <v>4583</v>
      </c>
      <c r="C35" s="308" t="s">
        <v>4584</v>
      </c>
      <c r="D35" s="308" t="s">
        <v>4585</v>
      </c>
      <c r="E35" s="309">
        <v>315</v>
      </c>
      <c r="F35" s="10">
        <f t="shared" si="2"/>
        <v>51011</v>
      </c>
      <c r="G35" s="11">
        <f t="shared" si="0"/>
        <v>0.9036812641723356</v>
      </c>
    </row>
    <row r="36" spans="1:7" ht="11.25">
      <c r="A36" s="308">
        <f t="shared" si="1"/>
        <v>35</v>
      </c>
      <c r="B36" s="308" t="s">
        <v>4586</v>
      </c>
      <c r="C36" s="308" t="s">
        <v>4587</v>
      </c>
      <c r="D36" s="308" t="s">
        <v>2219</v>
      </c>
      <c r="E36" s="309">
        <v>283</v>
      </c>
      <c r="F36" s="10">
        <f t="shared" si="2"/>
        <v>51294</v>
      </c>
      <c r="G36" s="11">
        <f t="shared" si="0"/>
        <v>0.9086947278911565</v>
      </c>
    </row>
    <row r="37" spans="1:7" ht="11.25">
      <c r="A37" s="308">
        <f t="shared" si="1"/>
        <v>36</v>
      </c>
      <c r="B37" s="308" t="s">
        <v>4588</v>
      </c>
      <c r="C37" s="308" t="s">
        <v>4589</v>
      </c>
      <c r="D37" s="308" t="s">
        <v>328</v>
      </c>
      <c r="E37" s="309">
        <v>249</v>
      </c>
      <c r="F37" s="10">
        <f t="shared" si="2"/>
        <v>51543</v>
      </c>
      <c r="G37" s="11">
        <f t="shared" si="0"/>
        <v>0.9131058673469388</v>
      </c>
    </row>
    <row r="38" spans="1:7" ht="11.25">
      <c r="A38" s="308">
        <f t="shared" si="1"/>
        <v>37</v>
      </c>
      <c r="B38" s="308" t="s">
        <v>1325</v>
      </c>
      <c r="C38" s="308" t="s">
        <v>4590</v>
      </c>
      <c r="D38" s="308" t="s">
        <v>1327</v>
      </c>
      <c r="E38" s="309">
        <v>248</v>
      </c>
      <c r="F38" s="10">
        <f t="shared" si="2"/>
        <v>51791</v>
      </c>
      <c r="G38" s="11">
        <f t="shared" si="0"/>
        <v>0.91749929138322</v>
      </c>
    </row>
    <row r="39" spans="1:7" ht="11.25">
      <c r="A39" s="308">
        <f t="shared" si="1"/>
        <v>38</v>
      </c>
      <c r="B39" s="308" t="s">
        <v>4591</v>
      </c>
      <c r="C39" s="308" t="s">
        <v>2194</v>
      </c>
      <c r="D39" s="308" t="s">
        <v>328</v>
      </c>
      <c r="E39" s="309">
        <v>241</v>
      </c>
      <c r="F39" s="10">
        <f t="shared" si="2"/>
        <v>52032</v>
      </c>
      <c r="G39" s="11">
        <f t="shared" si="0"/>
        <v>0.9217687074829932</v>
      </c>
    </row>
    <row r="40" spans="1:7" ht="11.25">
      <c r="A40" s="308">
        <f t="shared" si="1"/>
        <v>39</v>
      </c>
      <c r="B40" s="308" t="s">
        <v>4592</v>
      </c>
      <c r="C40" s="308" t="s">
        <v>4593</v>
      </c>
      <c r="D40" s="308" t="s">
        <v>4594</v>
      </c>
      <c r="E40" s="309">
        <v>235</v>
      </c>
      <c r="F40" s="10">
        <f t="shared" si="2"/>
        <v>52267</v>
      </c>
      <c r="G40" s="11">
        <f t="shared" si="0"/>
        <v>0.9259318310657596</v>
      </c>
    </row>
    <row r="41" spans="1:7" ht="11.25">
      <c r="A41" s="308">
        <f t="shared" si="1"/>
        <v>40</v>
      </c>
      <c r="B41" s="308" t="s">
        <v>4595</v>
      </c>
      <c r="C41" s="308" t="s">
        <v>4596</v>
      </c>
      <c r="D41" s="308" t="s">
        <v>4597</v>
      </c>
      <c r="E41" s="309">
        <v>210</v>
      </c>
      <c r="F41" s="10">
        <f t="shared" si="2"/>
        <v>52477</v>
      </c>
      <c r="G41" s="11">
        <f t="shared" si="0"/>
        <v>0.9296520691609977</v>
      </c>
    </row>
    <row r="42" spans="1:7" ht="11.25">
      <c r="A42" s="308">
        <f t="shared" si="1"/>
        <v>41</v>
      </c>
      <c r="B42" s="308" t="s">
        <v>900</v>
      </c>
      <c r="C42" s="308" t="s">
        <v>4598</v>
      </c>
      <c r="D42" s="308" t="s">
        <v>2253</v>
      </c>
      <c r="E42" s="309">
        <v>200</v>
      </c>
      <c r="F42" s="10">
        <f t="shared" si="2"/>
        <v>52677</v>
      </c>
      <c r="G42" s="11">
        <f t="shared" si="0"/>
        <v>0.9331951530612245</v>
      </c>
    </row>
    <row r="43" spans="1:7" ht="11.25">
      <c r="A43" s="308">
        <f t="shared" si="1"/>
        <v>42</v>
      </c>
      <c r="B43" s="308" t="s">
        <v>3931</v>
      </c>
      <c r="C43" s="308" t="s">
        <v>4599</v>
      </c>
      <c r="D43" s="308" t="s">
        <v>328</v>
      </c>
      <c r="E43" s="309">
        <v>186</v>
      </c>
      <c r="F43" s="10">
        <f t="shared" si="2"/>
        <v>52863</v>
      </c>
      <c r="G43" s="11">
        <f t="shared" si="0"/>
        <v>0.9364902210884354</v>
      </c>
    </row>
    <row r="44" spans="1:7" ht="11.25">
      <c r="A44" s="308">
        <f t="shared" si="1"/>
        <v>43</v>
      </c>
      <c r="B44" s="308" t="s">
        <v>4600</v>
      </c>
      <c r="C44" s="308" t="s">
        <v>4601</v>
      </c>
      <c r="D44" s="308" t="s">
        <v>4602</v>
      </c>
      <c r="E44" s="309">
        <v>177</v>
      </c>
      <c r="F44" s="10">
        <f t="shared" si="2"/>
        <v>53040</v>
      </c>
      <c r="G44" s="11">
        <f t="shared" si="0"/>
        <v>0.939625850340136</v>
      </c>
    </row>
    <row r="45" spans="1:7" ht="11.25">
      <c r="A45" s="308">
        <f t="shared" si="1"/>
        <v>44</v>
      </c>
      <c r="B45" s="308" t="s">
        <v>4603</v>
      </c>
      <c r="C45" s="308" t="s">
        <v>4604</v>
      </c>
      <c r="D45" s="308" t="s">
        <v>1281</v>
      </c>
      <c r="E45" s="309">
        <v>168</v>
      </c>
      <c r="F45" s="10">
        <f t="shared" si="2"/>
        <v>53208</v>
      </c>
      <c r="G45" s="11">
        <f t="shared" si="0"/>
        <v>0.9426020408163265</v>
      </c>
    </row>
    <row r="46" spans="1:7" ht="11.25">
      <c r="A46" s="308">
        <f t="shared" si="1"/>
        <v>45</v>
      </c>
      <c r="B46" s="308" t="s">
        <v>1808</v>
      </c>
      <c r="C46" s="308" t="s">
        <v>2239</v>
      </c>
      <c r="D46" s="308" t="s">
        <v>1810</v>
      </c>
      <c r="E46" s="309">
        <v>164</v>
      </c>
      <c r="F46" s="10">
        <f t="shared" si="2"/>
        <v>53372</v>
      </c>
      <c r="G46" s="11">
        <f t="shared" si="0"/>
        <v>0.9455073696145124</v>
      </c>
    </row>
    <row r="47" spans="1:7" ht="11.25">
      <c r="A47" s="308">
        <f t="shared" si="1"/>
        <v>46</v>
      </c>
      <c r="B47" s="308" t="s">
        <v>4605</v>
      </c>
      <c r="C47" s="308" t="s">
        <v>4606</v>
      </c>
      <c r="D47" s="308" t="s">
        <v>4607</v>
      </c>
      <c r="E47" s="309">
        <v>162</v>
      </c>
      <c r="F47" s="10">
        <f t="shared" si="2"/>
        <v>53534</v>
      </c>
      <c r="G47" s="11">
        <f t="shared" si="0"/>
        <v>0.9483772675736961</v>
      </c>
    </row>
    <row r="48" spans="1:7" ht="11.25">
      <c r="A48" s="308">
        <f t="shared" si="1"/>
        <v>47</v>
      </c>
      <c r="B48" s="308" t="s">
        <v>818</v>
      </c>
      <c r="C48" s="308" t="s">
        <v>4608</v>
      </c>
      <c r="D48" s="308" t="s">
        <v>820</v>
      </c>
      <c r="E48" s="309">
        <v>157</v>
      </c>
      <c r="F48" s="10">
        <f t="shared" si="2"/>
        <v>53691</v>
      </c>
      <c r="G48" s="11">
        <f t="shared" si="0"/>
        <v>0.9511585884353742</v>
      </c>
    </row>
    <row r="49" spans="1:7" ht="11.25">
      <c r="A49" s="308">
        <f t="shared" si="1"/>
        <v>48</v>
      </c>
      <c r="B49" s="308" t="s">
        <v>4609</v>
      </c>
      <c r="C49" s="308" t="s">
        <v>4610</v>
      </c>
      <c r="D49" s="308" t="s">
        <v>4611</v>
      </c>
      <c r="E49" s="309">
        <v>157</v>
      </c>
      <c r="F49" s="10">
        <f t="shared" si="2"/>
        <v>53848</v>
      </c>
      <c r="G49" s="11">
        <f t="shared" si="0"/>
        <v>0.9539399092970522</v>
      </c>
    </row>
    <row r="50" spans="1:7" ht="11.25">
      <c r="A50" s="308">
        <f t="shared" si="1"/>
        <v>49</v>
      </c>
      <c r="B50" s="308" t="s">
        <v>839</v>
      </c>
      <c r="C50" s="308" t="s">
        <v>4612</v>
      </c>
      <c r="D50" s="308" t="s">
        <v>841</v>
      </c>
      <c r="E50" s="309">
        <v>151</v>
      </c>
      <c r="F50" s="10">
        <f t="shared" si="2"/>
        <v>53999</v>
      </c>
      <c r="G50" s="11">
        <f t="shared" si="0"/>
        <v>0.9566149376417233</v>
      </c>
    </row>
    <row r="51" spans="1:7" ht="11.25">
      <c r="A51" s="308">
        <f t="shared" si="1"/>
        <v>50</v>
      </c>
      <c r="B51" s="308" t="s">
        <v>1331</v>
      </c>
      <c r="C51" s="308" t="s">
        <v>4613</v>
      </c>
      <c r="D51" s="308" t="s">
        <v>328</v>
      </c>
      <c r="E51" s="309">
        <v>135</v>
      </c>
      <c r="F51" s="10">
        <f t="shared" si="2"/>
        <v>54134</v>
      </c>
      <c r="G51" s="11">
        <f t="shared" si="0"/>
        <v>0.9590065192743764</v>
      </c>
    </row>
    <row r="52" spans="1:7" ht="11.25">
      <c r="A52" s="308">
        <f t="shared" si="1"/>
        <v>51</v>
      </c>
      <c r="B52" s="308" t="s">
        <v>4614</v>
      </c>
      <c r="C52" s="308" t="s">
        <v>4615</v>
      </c>
      <c r="D52" s="308" t="s">
        <v>328</v>
      </c>
      <c r="E52" s="309">
        <v>126</v>
      </c>
      <c r="F52" s="10">
        <f t="shared" si="2"/>
        <v>54260</v>
      </c>
      <c r="G52" s="11">
        <f t="shared" si="0"/>
        <v>0.9612386621315193</v>
      </c>
    </row>
    <row r="53" spans="1:7" ht="11.25">
      <c r="A53" s="308">
        <f t="shared" si="1"/>
        <v>52</v>
      </c>
      <c r="B53" s="308" t="s">
        <v>4616</v>
      </c>
      <c r="C53" s="308" t="s">
        <v>4617</v>
      </c>
      <c r="D53" s="308" t="s">
        <v>4618</v>
      </c>
      <c r="E53" s="309">
        <v>109</v>
      </c>
      <c r="F53" s="10">
        <f t="shared" si="2"/>
        <v>54369</v>
      </c>
      <c r="G53" s="11">
        <f t="shared" si="0"/>
        <v>0.9631696428571429</v>
      </c>
    </row>
    <row r="54" spans="1:7" ht="11.25">
      <c r="A54" s="308">
        <f t="shared" si="1"/>
        <v>53</v>
      </c>
      <c r="B54" s="308" t="s">
        <v>833</v>
      </c>
      <c r="C54" s="308" t="s">
        <v>4619</v>
      </c>
      <c r="D54" s="308" t="s">
        <v>835</v>
      </c>
      <c r="E54" s="309">
        <v>106</v>
      </c>
      <c r="F54" s="10">
        <f t="shared" si="2"/>
        <v>54475</v>
      </c>
      <c r="G54" s="11">
        <f t="shared" si="0"/>
        <v>0.965047477324263</v>
      </c>
    </row>
    <row r="55" spans="1:7" ht="11.25">
      <c r="A55" s="308">
        <f t="shared" si="1"/>
        <v>54</v>
      </c>
      <c r="B55" s="308" t="s">
        <v>1342</v>
      </c>
      <c r="C55" s="308" t="s">
        <v>4620</v>
      </c>
      <c r="D55" s="308" t="s">
        <v>1344</v>
      </c>
      <c r="E55" s="309">
        <v>97</v>
      </c>
      <c r="F55" s="10">
        <f t="shared" si="2"/>
        <v>54572</v>
      </c>
      <c r="G55" s="11">
        <f t="shared" si="0"/>
        <v>0.966765873015873</v>
      </c>
    </row>
    <row r="56" spans="1:7" ht="11.25">
      <c r="A56" s="308">
        <f t="shared" si="1"/>
        <v>55</v>
      </c>
      <c r="B56" s="308" t="s">
        <v>4621</v>
      </c>
      <c r="C56" s="308" t="s">
        <v>2268</v>
      </c>
      <c r="D56" s="308" t="s">
        <v>2269</v>
      </c>
      <c r="E56" s="309">
        <v>90</v>
      </c>
      <c r="F56" s="10">
        <f t="shared" si="2"/>
        <v>54662</v>
      </c>
      <c r="G56" s="11">
        <f t="shared" si="0"/>
        <v>0.968360260770975</v>
      </c>
    </row>
    <row r="57" spans="1:7" ht="11.25">
      <c r="A57" s="308">
        <f t="shared" si="1"/>
        <v>56</v>
      </c>
      <c r="B57" s="308" t="s">
        <v>830</v>
      </c>
      <c r="C57" s="308" t="s">
        <v>4622</v>
      </c>
      <c r="D57" s="308" t="s">
        <v>832</v>
      </c>
      <c r="E57" s="309">
        <v>83</v>
      </c>
      <c r="F57" s="10">
        <f t="shared" si="2"/>
        <v>54745</v>
      </c>
      <c r="G57" s="11">
        <f t="shared" si="0"/>
        <v>0.9698306405895691</v>
      </c>
    </row>
    <row r="58" spans="1:7" ht="11.25">
      <c r="A58" s="308">
        <f t="shared" si="1"/>
        <v>57</v>
      </c>
      <c r="B58" s="308" t="s">
        <v>3976</v>
      </c>
      <c r="C58" s="308" t="s">
        <v>4623</v>
      </c>
      <c r="D58" s="308" t="s">
        <v>3978</v>
      </c>
      <c r="E58" s="309">
        <v>83</v>
      </c>
      <c r="F58" s="10">
        <f t="shared" si="2"/>
        <v>54828</v>
      </c>
      <c r="G58" s="11">
        <f t="shared" si="0"/>
        <v>0.9713010204081632</v>
      </c>
    </row>
    <row r="59" spans="1:7" ht="11.25">
      <c r="A59" s="308">
        <f t="shared" si="1"/>
        <v>58</v>
      </c>
      <c r="B59" s="308" t="s">
        <v>4624</v>
      </c>
      <c r="C59" s="308" t="s">
        <v>4625</v>
      </c>
      <c r="D59" s="308" t="s">
        <v>328</v>
      </c>
      <c r="E59" s="309">
        <v>82</v>
      </c>
      <c r="F59" s="10">
        <f t="shared" si="2"/>
        <v>54910</v>
      </c>
      <c r="G59" s="11">
        <f t="shared" si="0"/>
        <v>0.9727536848072562</v>
      </c>
    </row>
    <row r="60" spans="1:7" ht="11.25">
      <c r="A60" s="308">
        <f t="shared" si="1"/>
        <v>59</v>
      </c>
      <c r="B60" s="308" t="s">
        <v>4626</v>
      </c>
      <c r="C60" s="308" t="s">
        <v>4627</v>
      </c>
      <c r="D60" s="308" t="s">
        <v>328</v>
      </c>
      <c r="E60" s="309">
        <v>82</v>
      </c>
      <c r="F60" s="10">
        <f t="shared" si="2"/>
        <v>54992</v>
      </c>
      <c r="G60" s="11">
        <f t="shared" si="0"/>
        <v>0.9742063492063492</v>
      </c>
    </row>
    <row r="61" spans="1:7" ht="11.25">
      <c r="A61" s="308">
        <f t="shared" si="1"/>
        <v>60</v>
      </c>
      <c r="B61" s="308" t="s">
        <v>876</v>
      </c>
      <c r="C61" s="308" t="s">
        <v>4628</v>
      </c>
      <c r="D61" s="308" t="s">
        <v>878</v>
      </c>
      <c r="E61" s="309">
        <v>80</v>
      </c>
      <c r="F61" s="10">
        <f t="shared" si="2"/>
        <v>55072</v>
      </c>
      <c r="G61" s="11">
        <f t="shared" si="0"/>
        <v>0.9756235827664399</v>
      </c>
    </row>
    <row r="62" spans="1:7" ht="11.25">
      <c r="A62" s="308">
        <f t="shared" si="1"/>
        <v>61</v>
      </c>
      <c r="B62" s="308" t="s">
        <v>1360</v>
      </c>
      <c r="C62" s="308" t="s">
        <v>4629</v>
      </c>
      <c r="D62" s="308" t="s">
        <v>4630</v>
      </c>
      <c r="E62" s="309">
        <v>77</v>
      </c>
      <c r="F62" s="10">
        <f t="shared" si="2"/>
        <v>55149</v>
      </c>
      <c r="G62" s="11">
        <f t="shared" si="0"/>
        <v>0.9769876700680272</v>
      </c>
    </row>
    <row r="63" spans="1:7" ht="11.25">
      <c r="A63" s="308">
        <f t="shared" si="1"/>
        <v>62</v>
      </c>
      <c r="B63" s="308" t="s">
        <v>1363</v>
      </c>
      <c r="C63" s="308" t="s">
        <v>2228</v>
      </c>
      <c r="D63" s="308" t="s">
        <v>1365</v>
      </c>
      <c r="E63" s="309">
        <v>75</v>
      </c>
      <c r="F63" s="10">
        <f t="shared" si="2"/>
        <v>55224</v>
      </c>
      <c r="G63" s="11">
        <f t="shared" si="0"/>
        <v>0.9783163265306123</v>
      </c>
    </row>
    <row r="64" spans="1:7" ht="11.25">
      <c r="A64" s="308">
        <f t="shared" si="1"/>
        <v>63</v>
      </c>
      <c r="B64" s="308" t="s">
        <v>4631</v>
      </c>
      <c r="C64" s="308" t="s">
        <v>4632</v>
      </c>
      <c r="D64" s="308" t="s">
        <v>4633</v>
      </c>
      <c r="E64" s="309">
        <v>68</v>
      </c>
      <c r="F64" s="10">
        <f t="shared" si="2"/>
        <v>55292</v>
      </c>
      <c r="G64" s="11">
        <f t="shared" si="0"/>
        <v>0.9795209750566893</v>
      </c>
    </row>
    <row r="65" spans="1:7" ht="11.25">
      <c r="A65" s="308">
        <f t="shared" si="1"/>
        <v>64</v>
      </c>
      <c r="B65" s="308" t="s">
        <v>4634</v>
      </c>
      <c r="C65" s="308" t="s">
        <v>4635</v>
      </c>
      <c r="D65" s="308" t="s">
        <v>4636</v>
      </c>
      <c r="E65" s="309">
        <v>62</v>
      </c>
      <c r="F65" s="10">
        <f t="shared" si="2"/>
        <v>55354</v>
      </c>
      <c r="G65" s="11">
        <f t="shared" si="0"/>
        <v>0.9806193310657596</v>
      </c>
    </row>
    <row r="66" spans="1:7" ht="11.25">
      <c r="A66" s="308">
        <f t="shared" si="1"/>
        <v>65</v>
      </c>
      <c r="B66" s="308" t="s">
        <v>169</v>
      </c>
      <c r="C66" s="308" t="s">
        <v>4637</v>
      </c>
      <c r="D66" s="308" t="s">
        <v>171</v>
      </c>
      <c r="E66" s="309">
        <v>56</v>
      </c>
      <c r="F66" s="10">
        <f t="shared" si="2"/>
        <v>55410</v>
      </c>
      <c r="G66" s="11">
        <f t="shared" si="0"/>
        <v>0.9816113945578231</v>
      </c>
    </row>
    <row r="67" spans="1:7" ht="11.25">
      <c r="A67" s="308">
        <f t="shared" si="1"/>
        <v>66</v>
      </c>
      <c r="B67" s="308" t="s">
        <v>847</v>
      </c>
      <c r="C67" s="308" t="s">
        <v>2263</v>
      </c>
      <c r="D67" s="308" t="s">
        <v>849</v>
      </c>
      <c r="E67" s="309">
        <v>55</v>
      </c>
      <c r="F67" s="10">
        <f t="shared" si="2"/>
        <v>55465</v>
      </c>
      <c r="G67" s="11">
        <f aca="true" t="shared" si="3" ref="G67:G117">F67/F$117</f>
        <v>0.9825857426303855</v>
      </c>
    </row>
    <row r="68" spans="1:7" ht="11.25">
      <c r="A68" s="308">
        <f aca="true" t="shared" si="4" ref="A68:A117">A67+1</f>
        <v>67</v>
      </c>
      <c r="B68" s="308" t="s">
        <v>158</v>
      </c>
      <c r="C68" s="308" t="s">
        <v>4638</v>
      </c>
      <c r="D68" s="308" t="s">
        <v>160</v>
      </c>
      <c r="E68" s="309">
        <v>53</v>
      </c>
      <c r="F68" s="10">
        <f aca="true" t="shared" si="5" ref="F68:F117">E68+F67</f>
        <v>55518</v>
      </c>
      <c r="G68" s="11">
        <f t="shared" si="3"/>
        <v>0.9835246598639455</v>
      </c>
    </row>
    <row r="69" spans="1:7" ht="11.25">
      <c r="A69" s="308">
        <f t="shared" si="4"/>
        <v>68</v>
      </c>
      <c r="B69" s="308" t="s">
        <v>1336</v>
      </c>
      <c r="C69" s="308" t="s">
        <v>2280</v>
      </c>
      <c r="D69" s="308" t="s">
        <v>1338</v>
      </c>
      <c r="E69" s="309">
        <v>52</v>
      </c>
      <c r="F69" s="10">
        <f t="shared" si="5"/>
        <v>55570</v>
      </c>
      <c r="G69" s="11">
        <f t="shared" si="3"/>
        <v>0.9844458616780045</v>
      </c>
    </row>
    <row r="70" spans="1:7" ht="11.25">
      <c r="A70" s="308">
        <f t="shared" si="4"/>
        <v>69</v>
      </c>
      <c r="B70" s="308" t="s">
        <v>4639</v>
      </c>
      <c r="C70" s="308" t="s">
        <v>4640</v>
      </c>
      <c r="D70" s="308" t="s">
        <v>4641</v>
      </c>
      <c r="E70" s="309">
        <v>50</v>
      </c>
      <c r="F70" s="10">
        <f t="shared" si="5"/>
        <v>55620</v>
      </c>
      <c r="G70" s="11">
        <f t="shared" si="3"/>
        <v>0.9853316326530612</v>
      </c>
    </row>
    <row r="71" spans="1:7" ht="11.25">
      <c r="A71" s="308">
        <f t="shared" si="4"/>
        <v>70</v>
      </c>
      <c r="B71" s="308" t="s">
        <v>4642</v>
      </c>
      <c r="C71" s="308" t="s">
        <v>4643</v>
      </c>
      <c r="D71" s="308" t="s">
        <v>154</v>
      </c>
      <c r="E71" s="309">
        <v>48</v>
      </c>
      <c r="F71" s="10">
        <f t="shared" si="5"/>
        <v>55668</v>
      </c>
      <c r="G71" s="11">
        <f t="shared" si="3"/>
        <v>0.9861819727891157</v>
      </c>
    </row>
    <row r="72" spans="1:7" ht="11.25">
      <c r="A72" s="308">
        <f t="shared" si="4"/>
        <v>71</v>
      </c>
      <c r="B72" s="308" t="s">
        <v>4644</v>
      </c>
      <c r="C72" s="308" t="s">
        <v>1478</v>
      </c>
      <c r="D72" s="308" t="s">
        <v>2328</v>
      </c>
      <c r="E72" s="309">
        <v>46</v>
      </c>
      <c r="F72" s="10">
        <f t="shared" si="5"/>
        <v>55714</v>
      </c>
      <c r="G72" s="11">
        <f t="shared" si="3"/>
        <v>0.9869968820861678</v>
      </c>
    </row>
    <row r="73" spans="1:7" ht="11.25">
      <c r="A73" s="308">
        <f t="shared" si="4"/>
        <v>72</v>
      </c>
      <c r="B73" s="308" t="s">
        <v>3993</v>
      </c>
      <c r="C73" s="308" t="s">
        <v>1479</v>
      </c>
      <c r="D73" s="308" t="s">
        <v>3995</v>
      </c>
      <c r="E73" s="309">
        <v>44</v>
      </c>
      <c r="F73" s="10">
        <f t="shared" si="5"/>
        <v>55758</v>
      </c>
      <c r="G73" s="11">
        <f t="shared" si="3"/>
        <v>0.9877763605442177</v>
      </c>
    </row>
    <row r="74" spans="1:7" ht="11.25">
      <c r="A74" s="308">
        <f t="shared" si="4"/>
        <v>73</v>
      </c>
      <c r="B74" s="308" t="s">
        <v>1480</v>
      </c>
      <c r="C74" s="308" t="s">
        <v>2255</v>
      </c>
      <c r="D74" s="308" t="s">
        <v>2256</v>
      </c>
      <c r="E74" s="309">
        <v>41</v>
      </c>
      <c r="F74" s="10">
        <f t="shared" si="5"/>
        <v>55799</v>
      </c>
      <c r="G74" s="11">
        <f t="shared" si="3"/>
        <v>0.9885026927437641</v>
      </c>
    </row>
    <row r="75" spans="1:7" ht="11.25">
      <c r="A75" s="308">
        <f t="shared" si="4"/>
        <v>74</v>
      </c>
      <c r="B75" s="308" t="s">
        <v>1481</v>
      </c>
      <c r="C75" s="308" t="s">
        <v>1482</v>
      </c>
      <c r="D75" s="308" t="s">
        <v>328</v>
      </c>
      <c r="E75" s="309">
        <v>40</v>
      </c>
      <c r="F75" s="10">
        <f t="shared" si="5"/>
        <v>55839</v>
      </c>
      <c r="G75" s="11">
        <f t="shared" si="3"/>
        <v>0.9892113095238095</v>
      </c>
    </row>
    <row r="76" spans="1:7" ht="11.25">
      <c r="A76" s="308">
        <f t="shared" si="4"/>
        <v>75</v>
      </c>
      <c r="B76" s="308" t="s">
        <v>1483</v>
      </c>
      <c r="C76" s="308" t="s">
        <v>1484</v>
      </c>
      <c r="D76" s="308" t="s">
        <v>328</v>
      </c>
      <c r="E76" s="309">
        <v>37</v>
      </c>
      <c r="F76" s="10">
        <f t="shared" si="5"/>
        <v>55876</v>
      </c>
      <c r="G76" s="11">
        <f t="shared" si="3"/>
        <v>0.9898667800453514</v>
      </c>
    </row>
    <row r="77" spans="1:7" ht="11.25">
      <c r="A77" s="308">
        <f t="shared" si="4"/>
        <v>76</v>
      </c>
      <c r="B77" s="308" t="s">
        <v>882</v>
      </c>
      <c r="C77" s="308" t="s">
        <v>1485</v>
      </c>
      <c r="D77" s="308" t="s">
        <v>884</v>
      </c>
      <c r="E77" s="309">
        <v>35</v>
      </c>
      <c r="F77" s="10">
        <f t="shared" si="5"/>
        <v>55911</v>
      </c>
      <c r="G77" s="11">
        <f t="shared" si="3"/>
        <v>0.9904868197278912</v>
      </c>
    </row>
    <row r="78" spans="1:7" ht="11.25">
      <c r="A78" s="308">
        <f t="shared" si="4"/>
        <v>77</v>
      </c>
      <c r="B78" s="308" t="s">
        <v>180</v>
      </c>
      <c r="C78" s="308" t="s">
        <v>1486</v>
      </c>
      <c r="D78" s="308" t="s">
        <v>182</v>
      </c>
      <c r="E78" s="309">
        <v>33</v>
      </c>
      <c r="F78" s="10">
        <f t="shared" si="5"/>
        <v>55944</v>
      </c>
      <c r="G78" s="11">
        <f t="shared" si="3"/>
        <v>0.9910714285714286</v>
      </c>
    </row>
    <row r="79" spans="1:7" ht="11.25">
      <c r="A79" s="308">
        <f t="shared" si="4"/>
        <v>78</v>
      </c>
      <c r="B79" s="308" t="s">
        <v>1840</v>
      </c>
      <c r="C79" s="308" t="s">
        <v>1487</v>
      </c>
      <c r="D79" s="308" t="s">
        <v>4723</v>
      </c>
      <c r="E79" s="309">
        <v>32</v>
      </c>
      <c r="F79" s="10">
        <f t="shared" si="5"/>
        <v>55976</v>
      </c>
      <c r="G79" s="11">
        <f t="shared" si="3"/>
        <v>0.9916383219954649</v>
      </c>
    </row>
    <row r="80" spans="1:7" ht="11.25">
      <c r="A80" s="308">
        <f t="shared" si="4"/>
        <v>79</v>
      </c>
      <c r="B80" s="308" t="s">
        <v>4746</v>
      </c>
      <c r="C80" s="308" t="s">
        <v>1488</v>
      </c>
      <c r="D80" s="308" t="s">
        <v>4748</v>
      </c>
      <c r="E80" s="309">
        <v>31</v>
      </c>
      <c r="F80" s="10">
        <f t="shared" si="5"/>
        <v>56007</v>
      </c>
      <c r="G80" s="11">
        <f t="shared" si="3"/>
        <v>0.9921875</v>
      </c>
    </row>
    <row r="81" spans="1:7" ht="11.25">
      <c r="A81" s="308">
        <f t="shared" si="4"/>
        <v>80</v>
      </c>
      <c r="B81" s="308" t="s">
        <v>1489</v>
      </c>
      <c r="C81" s="308" t="s">
        <v>1490</v>
      </c>
      <c r="D81" s="308" t="s">
        <v>1491</v>
      </c>
      <c r="E81" s="309">
        <v>30</v>
      </c>
      <c r="F81" s="10">
        <f t="shared" si="5"/>
        <v>56037</v>
      </c>
      <c r="G81" s="11">
        <f t="shared" si="3"/>
        <v>0.992718962585034</v>
      </c>
    </row>
    <row r="82" spans="1:7" ht="11.25">
      <c r="A82" s="308">
        <f t="shared" si="4"/>
        <v>81</v>
      </c>
      <c r="B82" s="308" t="s">
        <v>197</v>
      </c>
      <c r="C82" s="308" t="s">
        <v>1492</v>
      </c>
      <c r="D82" s="308" t="s">
        <v>199</v>
      </c>
      <c r="E82" s="309">
        <v>29</v>
      </c>
      <c r="F82" s="10">
        <f t="shared" si="5"/>
        <v>56066</v>
      </c>
      <c r="G82" s="11">
        <f t="shared" si="3"/>
        <v>0.9932327097505669</v>
      </c>
    </row>
    <row r="83" spans="1:7" ht="11.25">
      <c r="A83" s="308">
        <f t="shared" si="4"/>
        <v>82</v>
      </c>
      <c r="B83" s="308" t="s">
        <v>105</v>
      </c>
      <c r="C83" s="308" t="s">
        <v>1493</v>
      </c>
      <c r="D83" s="308" t="s">
        <v>107</v>
      </c>
      <c r="E83" s="309">
        <v>27</v>
      </c>
      <c r="F83" s="10">
        <f t="shared" si="5"/>
        <v>56093</v>
      </c>
      <c r="G83" s="11">
        <f t="shared" si="3"/>
        <v>0.9937110260770975</v>
      </c>
    </row>
    <row r="84" spans="1:7" ht="11.25">
      <c r="A84" s="308">
        <f t="shared" si="4"/>
        <v>83</v>
      </c>
      <c r="B84" s="308" t="s">
        <v>1494</v>
      </c>
      <c r="C84" s="308" t="s">
        <v>1495</v>
      </c>
      <c r="D84" s="308" t="s">
        <v>328</v>
      </c>
      <c r="E84" s="309">
        <v>27</v>
      </c>
      <c r="F84" s="10">
        <f t="shared" si="5"/>
        <v>56120</v>
      </c>
      <c r="G84" s="11">
        <f t="shared" si="3"/>
        <v>0.9941893424036281</v>
      </c>
    </row>
    <row r="85" spans="1:7" ht="11.25">
      <c r="A85" s="308">
        <f t="shared" si="4"/>
        <v>84</v>
      </c>
      <c r="B85" s="308" t="s">
        <v>1496</v>
      </c>
      <c r="C85" s="308" t="s">
        <v>1497</v>
      </c>
      <c r="D85" s="308" t="s">
        <v>328</v>
      </c>
      <c r="E85" s="309">
        <v>27</v>
      </c>
      <c r="F85" s="10">
        <f t="shared" si="5"/>
        <v>56147</v>
      </c>
      <c r="G85" s="11">
        <f t="shared" si="3"/>
        <v>0.9946676587301587</v>
      </c>
    </row>
    <row r="86" spans="1:7" ht="11.25">
      <c r="A86" s="308">
        <f t="shared" si="4"/>
        <v>85</v>
      </c>
      <c r="B86" s="308" t="s">
        <v>897</v>
      </c>
      <c r="C86" s="308" t="s">
        <v>2404</v>
      </c>
      <c r="D86" s="308" t="s">
        <v>899</v>
      </c>
      <c r="E86" s="309">
        <v>24</v>
      </c>
      <c r="F86" s="10">
        <f t="shared" si="5"/>
        <v>56171</v>
      </c>
      <c r="G86" s="11">
        <f t="shared" si="3"/>
        <v>0.995092828798186</v>
      </c>
    </row>
    <row r="87" spans="1:7" ht="11.25">
      <c r="A87" s="308">
        <f t="shared" si="4"/>
        <v>86</v>
      </c>
      <c r="B87" s="308" t="s">
        <v>1498</v>
      </c>
      <c r="C87" s="308" t="s">
        <v>1499</v>
      </c>
      <c r="D87" s="308" t="s">
        <v>1500</v>
      </c>
      <c r="E87" s="309">
        <v>22</v>
      </c>
      <c r="F87" s="10">
        <f t="shared" si="5"/>
        <v>56193</v>
      </c>
      <c r="G87" s="11">
        <f t="shared" si="3"/>
        <v>0.9954825680272109</v>
      </c>
    </row>
    <row r="88" spans="1:7" ht="11.25">
      <c r="A88" s="308">
        <f t="shared" si="4"/>
        <v>87</v>
      </c>
      <c r="B88" s="308" t="s">
        <v>1501</v>
      </c>
      <c r="C88" s="308" t="s">
        <v>1502</v>
      </c>
      <c r="D88" s="308" t="s">
        <v>1503</v>
      </c>
      <c r="E88" s="309">
        <v>21</v>
      </c>
      <c r="F88" s="10">
        <f t="shared" si="5"/>
        <v>56214</v>
      </c>
      <c r="G88" s="11">
        <f t="shared" si="3"/>
        <v>0.9958545918367347</v>
      </c>
    </row>
    <row r="89" spans="1:7" ht="11.25">
      <c r="A89" s="308">
        <f t="shared" si="4"/>
        <v>88</v>
      </c>
      <c r="B89" s="308" t="s">
        <v>1504</v>
      </c>
      <c r="C89" s="308" t="s">
        <v>1505</v>
      </c>
      <c r="D89" s="308" t="s">
        <v>1506</v>
      </c>
      <c r="E89" s="309">
        <v>20</v>
      </c>
      <c r="F89" s="10">
        <f t="shared" si="5"/>
        <v>56234</v>
      </c>
      <c r="G89" s="11">
        <f t="shared" si="3"/>
        <v>0.9962089002267573</v>
      </c>
    </row>
    <row r="90" spans="1:7" ht="11.25">
      <c r="A90" s="308">
        <f t="shared" si="4"/>
        <v>89</v>
      </c>
      <c r="B90" s="308" t="s">
        <v>1507</v>
      </c>
      <c r="C90" s="308" t="s">
        <v>1508</v>
      </c>
      <c r="D90" s="308" t="s">
        <v>1509</v>
      </c>
      <c r="E90" s="309">
        <v>18</v>
      </c>
      <c r="F90" s="10">
        <f t="shared" si="5"/>
        <v>56252</v>
      </c>
      <c r="G90" s="11">
        <f t="shared" si="3"/>
        <v>0.9965277777777778</v>
      </c>
    </row>
    <row r="91" spans="1:7" ht="11.25">
      <c r="A91" s="308">
        <f t="shared" si="4"/>
        <v>90</v>
      </c>
      <c r="B91" s="308" t="s">
        <v>1510</v>
      </c>
      <c r="C91" s="308" t="s">
        <v>1511</v>
      </c>
      <c r="D91" s="308" t="s">
        <v>1512</v>
      </c>
      <c r="E91" s="309">
        <v>16</v>
      </c>
      <c r="F91" s="10">
        <f t="shared" si="5"/>
        <v>56268</v>
      </c>
      <c r="G91" s="11">
        <f t="shared" si="3"/>
        <v>0.9968112244897959</v>
      </c>
    </row>
    <row r="92" spans="1:7" ht="11.25">
      <c r="A92" s="308">
        <f t="shared" si="4"/>
        <v>91</v>
      </c>
      <c r="B92" s="308" t="s">
        <v>1513</v>
      </c>
      <c r="C92" s="308" t="s">
        <v>1514</v>
      </c>
      <c r="D92" s="308" t="s">
        <v>1515</v>
      </c>
      <c r="E92" s="309">
        <v>15</v>
      </c>
      <c r="F92" s="10">
        <f t="shared" si="5"/>
        <v>56283</v>
      </c>
      <c r="G92" s="11">
        <f t="shared" si="3"/>
        <v>0.9970769557823129</v>
      </c>
    </row>
    <row r="93" spans="1:7" ht="11.25">
      <c r="A93" s="308">
        <f t="shared" si="4"/>
        <v>92</v>
      </c>
      <c r="B93" s="308" t="s">
        <v>4002</v>
      </c>
      <c r="C93" s="308" t="s">
        <v>1516</v>
      </c>
      <c r="D93" s="308" t="s">
        <v>4004</v>
      </c>
      <c r="E93" s="309">
        <v>15</v>
      </c>
      <c r="F93" s="10">
        <f t="shared" si="5"/>
        <v>56298</v>
      </c>
      <c r="G93" s="11">
        <f t="shared" si="3"/>
        <v>0.99734268707483</v>
      </c>
    </row>
    <row r="94" spans="1:7" ht="11.25">
      <c r="A94" s="308">
        <f t="shared" si="4"/>
        <v>93</v>
      </c>
      <c r="B94" s="308" t="s">
        <v>855</v>
      </c>
      <c r="C94" s="308" t="s">
        <v>1517</v>
      </c>
      <c r="D94" s="308" t="s">
        <v>857</v>
      </c>
      <c r="E94" s="309">
        <v>13</v>
      </c>
      <c r="F94" s="10">
        <f t="shared" si="5"/>
        <v>56311</v>
      </c>
      <c r="G94" s="11">
        <f t="shared" si="3"/>
        <v>0.9975729875283447</v>
      </c>
    </row>
    <row r="95" spans="1:7" ht="11.25">
      <c r="A95" s="308">
        <f t="shared" si="4"/>
        <v>94</v>
      </c>
      <c r="B95" s="308" t="s">
        <v>1518</v>
      </c>
      <c r="C95" s="308" t="s">
        <v>1519</v>
      </c>
      <c r="D95" s="308" t="s">
        <v>2361</v>
      </c>
      <c r="E95" s="309">
        <v>12</v>
      </c>
      <c r="F95" s="10">
        <f t="shared" si="5"/>
        <v>56323</v>
      </c>
      <c r="G95" s="11">
        <f t="shared" si="3"/>
        <v>0.9977855725623582</v>
      </c>
    </row>
    <row r="96" spans="1:7" ht="11.25">
      <c r="A96" s="308">
        <f t="shared" si="4"/>
        <v>95</v>
      </c>
      <c r="B96" s="308" t="s">
        <v>1520</v>
      </c>
      <c r="C96" s="308" t="s">
        <v>1521</v>
      </c>
      <c r="D96" s="308" t="s">
        <v>1522</v>
      </c>
      <c r="E96" s="309">
        <v>11</v>
      </c>
      <c r="F96" s="10">
        <f t="shared" si="5"/>
        <v>56334</v>
      </c>
      <c r="G96" s="11">
        <f t="shared" si="3"/>
        <v>0.9979804421768708</v>
      </c>
    </row>
    <row r="97" spans="1:7" ht="11.25">
      <c r="A97" s="308">
        <f t="shared" si="4"/>
        <v>96</v>
      </c>
      <c r="B97" s="308" t="s">
        <v>1834</v>
      </c>
      <c r="C97" s="308" t="s">
        <v>1523</v>
      </c>
      <c r="D97" s="308" t="s">
        <v>1524</v>
      </c>
      <c r="E97" s="309">
        <v>10</v>
      </c>
      <c r="F97" s="10">
        <f t="shared" si="5"/>
        <v>56344</v>
      </c>
      <c r="G97" s="11">
        <f t="shared" si="3"/>
        <v>0.9981575963718821</v>
      </c>
    </row>
    <row r="98" spans="1:7" ht="11.25">
      <c r="A98" s="308">
        <f t="shared" si="4"/>
        <v>97</v>
      </c>
      <c r="B98" s="308" t="s">
        <v>1525</v>
      </c>
      <c r="C98" s="308" t="s">
        <v>1526</v>
      </c>
      <c r="D98" s="308" t="s">
        <v>328</v>
      </c>
      <c r="E98" s="309">
        <v>9</v>
      </c>
      <c r="F98" s="10">
        <f t="shared" si="5"/>
        <v>56353</v>
      </c>
      <c r="G98" s="11">
        <f t="shared" si="3"/>
        <v>0.9983170351473923</v>
      </c>
    </row>
    <row r="99" spans="1:7" ht="11.25">
      <c r="A99" s="308">
        <f t="shared" si="4"/>
        <v>98</v>
      </c>
      <c r="B99" s="308" t="s">
        <v>4755</v>
      </c>
      <c r="C99" s="308" t="s">
        <v>1527</v>
      </c>
      <c r="D99" s="308" t="s">
        <v>4757</v>
      </c>
      <c r="E99" s="309">
        <v>8</v>
      </c>
      <c r="F99" s="10">
        <f t="shared" si="5"/>
        <v>56361</v>
      </c>
      <c r="G99" s="11">
        <f t="shared" si="3"/>
        <v>0.9984587585034014</v>
      </c>
    </row>
    <row r="100" spans="1:7" ht="11.25">
      <c r="A100" s="308">
        <f t="shared" si="4"/>
        <v>99</v>
      </c>
      <c r="B100" s="308" t="s">
        <v>212</v>
      </c>
      <c r="C100" s="308" t="s">
        <v>1528</v>
      </c>
      <c r="D100" s="308" t="s">
        <v>214</v>
      </c>
      <c r="E100" s="309">
        <v>7</v>
      </c>
      <c r="F100" s="10">
        <f t="shared" si="5"/>
        <v>56368</v>
      </c>
      <c r="G100" s="11">
        <f t="shared" si="3"/>
        <v>0.9985827664399093</v>
      </c>
    </row>
    <row r="101" spans="1:7" ht="11.25">
      <c r="A101" s="308">
        <f t="shared" si="4"/>
        <v>100</v>
      </c>
      <c r="B101" s="308" t="s">
        <v>188</v>
      </c>
      <c r="C101" s="308" t="s">
        <v>1529</v>
      </c>
      <c r="D101" s="308" t="s">
        <v>190</v>
      </c>
      <c r="E101" s="309">
        <v>7</v>
      </c>
      <c r="F101" s="10">
        <f t="shared" si="5"/>
        <v>56375</v>
      </c>
      <c r="G101" s="11">
        <f t="shared" si="3"/>
        <v>0.9987067743764172</v>
      </c>
    </row>
    <row r="102" spans="1:7" ht="11.25">
      <c r="A102" s="308">
        <f t="shared" si="4"/>
        <v>101</v>
      </c>
      <c r="B102" s="308" t="s">
        <v>1805</v>
      </c>
      <c r="C102" s="308" t="s">
        <v>1530</v>
      </c>
      <c r="D102" s="308" t="s">
        <v>1807</v>
      </c>
      <c r="E102" s="309">
        <v>7</v>
      </c>
      <c r="F102" s="10">
        <f t="shared" si="5"/>
        <v>56382</v>
      </c>
      <c r="G102" s="11">
        <f t="shared" si="3"/>
        <v>0.9988307823129252</v>
      </c>
    </row>
    <row r="103" spans="1:7" ht="11.25">
      <c r="A103" s="308">
        <f t="shared" si="4"/>
        <v>102</v>
      </c>
      <c r="B103" s="308" t="s">
        <v>215</v>
      </c>
      <c r="C103" s="308" t="s">
        <v>1531</v>
      </c>
      <c r="D103" s="308" t="s">
        <v>217</v>
      </c>
      <c r="E103" s="309">
        <v>7</v>
      </c>
      <c r="F103" s="10">
        <f t="shared" si="5"/>
        <v>56389</v>
      </c>
      <c r="G103" s="11">
        <f t="shared" si="3"/>
        <v>0.9989547902494331</v>
      </c>
    </row>
    <row r="104" spans="1:7" ht="11.25">
      <c r="A104" s="308">
        <f t="shared" si="4"/>
        <v>103</v>
      </c>
      <c r="B104" s="308" t="s">
        <v>1532</v>
      </c>
      <c r="C104" s="308" t="s">
        <v>1533</v>
      </c>
      <c r="D104" s="308" t="s">
        <v>1534</v>
      </c>
      <c r="E104" s="309">
        <v>7</v>
      </c>
      <c r="F104" s="10">
        <f t="shared" si="5"/>
        <v>56396</v>
      </c>
      <c r="G104" s="11">
        <f t="shared" si="3"/>
        <v>0.999078798185941</v>
      </c>
    </row>
    <row r="105" spans="1:7" ht="11.25">
      <c r="A105" s="308">
        <f t="shared" si="4"/>
        <v>104</v>
      </c>
      <c r="B105" s="308" t="s">
        <v>1535</v>
      </c>
      <c r="C105" s="308" t="s">
        <v>1536</v>
      </c>
      <c r="D105" s="308" t="s">
        <v>1537</v>
      </c>
      <c r="E105" s="309">
        <v>7</v>
      </c>
      <c r="F105" s="10">
        <f t="shared" si="5"/>
        <v>56403</v>
      </c>
      <c r="G105" s="11">
        <f t="shared" si="3"/>
        <v>0.9992028061224489</v>
      </c>
    </row>
    <row r="106" spans="1:7" ht="11.25">
      <c r="A106" s="308">
        <f t="shared" si="4"/>
        <v>105</v>
      </c>
      <c r="B106" s="308" t="s">
        <v>206</v>
      </c>
      <c r="C106" s="308" t="s">
        <v>1538</v>
      </c>
      <c r="D106" s="308" t="s">
        <v>208</v>
      </c>
      <c r="E106" s="309">
        <v>7</v>
      </c>
      <c r="F106" s="10">
        <f t="shared" si="5"/>
        <v>56410</v>
      </c>
      <c r="G106" s="11">
        <f t="shared" si="3"/>
        <v>0.999326814058957</v>
      </c>
    </row>
    <row r="107" spans="1:7" ht="11.25">
      <c r="A107" s="308">
        <f t="shared" si="4"/>
        <v>106</v>
      </c>
      <c r="B107" s="308" t="s">
        <v>1539</v>
      </c>
      <c r="C107" s="308" t="s">
        <v>1540</v>
      </c>
      <c r="D107" s="308" t="s">
        <v>1541</v>
      </c>
      <c r="E107" s="309">
        <v>7</v>
      </c>
      <c r="F107" s="10">
        <f t="shared" si="5"/>
        <v>56417</v>
      </c>
      <c r="G107" s="11">
        <f t="shared" si="3"/>
        <v>0.9994508219954649</v>
      </c>
    </row>
    <row r="108" spans="1:7" ht="11.25">
      <c r="A108" s="308">
        <f t="shared" si="4"/>
        <v>107</v>
      </c>
      <c r="B108" s="308" t="s">
        <v>1542</v>
      </c>
      <c r="C108" s="308" t="s">
        <v>1543</v>
      </c>
      <c r="D108" s="308" t="s">
        <v>1544</v>
      </c>
      <c r="E108" s="309">
        <v>6</v>
      </c>
      <c r="F108" s="10">
        <f t="shared" si="5"/>
        <v>56423</v>
      </c>
      <c r="G108" s="11">
        <f t="shared" si="3"/>
        <v>0.9995571145124716</v>
      </c>
    </row>
    <row r="109" spans="1:7" ht="11.25">
      <c r="A109" s="308">
        <f t="shared" si="4"/>
        <v>108</v>
      </c>
      <c r="B109" s="308" t="s">
        <v>1545</v>
      </c>
      <c r="C109" s="308" t="s">
        <v>1546</v>
      </c>
      <c r="D109" s="308" t="s">
        <v>328</v>
      </c>
      <c r="E109" s="309">
        <v>6</v>
      </c>
      <c r="F109" s="10">
        <f t="shared" si="5"/>
        <v>56429</v>
      </c>
      <c r="G109" s="11">
        <f t="shared" si="3"/>
        <v>0.9996634070294784</v>
      </c>
    </row>
    <row r="110" spans="1:7" ht="11.25">
      <c r="A110" s="308">
        <f t="shared" si="4"/>
        <v>109</v>
      </c>
      <c r="B110" s="308" t="s">
        <v>1547</v>
      </c>
      <c r="C110" s="308" t="s">
        <v>1548</v>
      </c>
      <c r="D110" s="308" t="s">
        <v>2390</v>
      </c>
      <c r="E110" s="309">
        <v>5</v>
      </c>
      <c r="F110" s="10">
        <f t="shared" si="5"/>
        <v>56434</v>
      </c>
      <c r="G110" s="11">
        <f t="shared" si="3"/>
        <v>0.9997519841269841</v>
      </c>
    </row>
    <row r="111" spans="1:7" ht="11.25">
      <c r="A111" s="308">
        <f t="shared" si="4"/>
        <v>110</v>
      </c>
      <c r="B111" s="308" t="s">
        <v>1549</v>
      </c>
      <c r="C111" s="308" t="s">
        <v>1550</v>
      </c>
      <c r="D111" s="308" t="s">
        <v>1551</v>
      </c>
      <c r="E111" s="309">
        <v>5</v>
      </c>
      <c r="F111" s="10">
        <f t="shared" si="5"/>
        <v>56439</v>
      </c>
      <c r="G111" s="11">
        <f t="shared" si="3"/>
        <v>0.9998405612244898</v>
      </c>
    </row>
    <row r="112" spans="1:7" ht="11.25">
      <c r="A112" s="308">
        <f t="shared" si="4"/>
        <v>111</v>
      </c>
      <c r="B112" s="308" t="s">
        <v>3948</v>
      </c>
      <c r="C112" s="308" t="s">
        <v>1552</v>
      </c>
      <c r="D112" s="308" t="s">
        <v>3950</v>
      </c>
      <c r="E112" s="309">
        <v>2</v>
      </c>
      <c r="F112" s="10">
        <f t="shared" si="5"/>
        <v>56441</v>
      </c>
      <c r="G112" s="11">
        <f t="shared" si="3"/>
        <v>0.9998759920634921</v>
      </c>
    </row>
    <row r="113" spans="1:7" ht="11.25">
      <c r="A113" s="308">
        <f t="shared" si="4"/>
        <v>112</v>
      </c>
      <c r="B113" s="308" t="s">
        <v>1553</v>
      </c>
      <c r="C113" s="308" t="s">
        <v>1554</v>
      </c>
      <c r="D113" s="308" t="s">
        <v>1555</v>
      </c>
      <c r="E113" s="309">
        <v>2</v>
      </c>
      <c r="F113" s="10">
        <f t="shared" si="5"/>
        <v>56443</v>
      </c>
      <c r="G113" s="11">
        <f t="shared" si="3"/>
        <v>0.9999114229024944</v>
      </c>
    </row>
    <row r="114" spans="1:7" ht="11.25">
      <c r="A114" s="308">
        <f t="shared" si="4"/>
        <v>113</v>
      </c>
      <c r="B114" s="308" t="s">
        <v>3933</v>
      </c>
      <c r="C114" s="308" t="s">
        <v>1556</v>
      </c>
      <c r="D114" s="308" t="s">
        <v>3935</v>
      </c>
      <c r="E114" s="309">
        <v>2</v>
      </c>
      <c r="F114" s="10">
        <f t="shared" si="5"/>
        <v>56445</v>
      </c>
      <c r="G114" s="11">
        <f t="shared" si="3"/>
        <v>0.9999468537414966</v>
      </c>
    </row>
    <row r="115" spans="1:7" ht="11.25">
      <c r="A115" s="308">
        <f t="shared" si="4"/>
        <v>114</v>
      </c>
      <c r="B115" s="308" t="s">
        <v>3245</v>
      </c>
      <c r="C115" s="308" t="s">
        <v>1557</v>
      </c>
      <c r="D115" s="308" t="s">
        <v>3247</v>
      </c>
      <c r="E115" s="309">
        <v>1</v>
      </c>
      <c r="F115" s="10">
        <f t="shared" si="5"/>
        <v>56446</v>
      </c>
      <c r="G115" s="11">
        <f t="shared" si="3"/>
        <v>0.9999645691609977</v>
      </c>
    </row>
    <row r="116" spans="1:7" ht="11.25">
      <c r="A116" s="314">
        <f t="shared" si="4"/>
        <v>115</v>
      </c>
      <c r="B116" s="314" t="s">
        <v>1558</v>
      </c>
      <c r="C116" s="314" t="s">
        <v>1559</v>
      </c>
      <c r="D116" s="314" t="s">
        <v>1560</v>
      </c>
      <c r="E116" s="315">
        <v>1</v>
      </c>
      <c r="F116" s="59">
        <f t="shared" si="5"/>
        <v>56447</v>
      </c>
      <c r="G116" s="60">
        <f t="shared" si="3"/>
        <v>0.9999822845804989</v>
      </c>
    </row>
    <row r="117" spans="1:7" ht="12" thickBot="1">
      <c r="A117" s="312">
        <f t="shared" si="4"/>
        <v>116</v>
      </c>
      <c r="B117" s="312" t="s">
        <v>1561</v>
      </c>
      <c r="C117" s="312" t="s">
        <v>1562</v>
      </c>
      <c r="D117" s="312" t="s">
        <v>1563</v>
      </c>
      <c r="E117" s="313">
        <v>1</v>
      </c>
      <c r="F117" s="13">
        <f t="shared" si="5"/>
        <v>56448</v>
      </c>
      <c r="G117" s="14">
        <f t="shared" si="3"/>
        <v>1</v>
      </c>
    </row>
    <row r="118" spans="1:7" ht="12" thickTop="1">
      <c r="A118" s="61"/>
      <c r="B118" s="61"/>
      <c r="C118" s="61"/>
      <c r="D118" s="61" t="s">
        <v>295</v>
      </c>
      <c r="E118" s="8">
        <f>SUM(E2:E117)</f>
        <v>56448</v>
      </c>
      <c r="F118" s="61"/>
      <c r="G118" s="61"/>
    </row>
  </sheetData>
  <printOptions/>
  <pageMargins left="0.75" right="0.75" top="1" bottom="1" header="0.4921259845" footer="0.4921259845"/>
  <pageSetup orientation="portrait" paperSize="9"/>
  <ignoredErrors>
    <ignoredError sqref="B2:B15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8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28.710937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133" customFormat="1" ht="57" thickBot="1">
      <c r="A1" s="249" t="s">
        <v>3337</v>
      </c>
      <c r="B1" s="249" t="s">
        <v>2412</v>
      </c>
      <c r="C1" s="250" t="s">
        <v>3339</v>
      </c>
      <c r="D1" s="250" t="s">
        <v>297</v>
      </c>
      <c r="E1" s="250" t="s">
        <v>299</v>
      </c>
      <c r="F1" s="250" t="s">
        <v>301</v>
      </c>
      <c r="G1" s="250" t="s">
        <v>303</v>
      </c>
      <c r="H1" s="250" t="s">
        <v>304</v>
      </c>
      <c r="I1" s="250" t="s">
        <v>321</v>
      </c>
      <c r="J1" s="251" t="s">
        <v>322</v>
      </c>
      <c r="K1" s="251" t="s">
        <v>323</v>
      </c>
      <c r="L1" s="251" t="s">
        <v>324</v>
      </c>
      <c r="M1" s="251" t="s">
        <v>325</v>
      </c>
      <c r="N1" s="251" t="s">
        <v>326</v>
      </c>
      <c r="O1" s="251" t="s">
        <v>327</v>
      </c>
    </row>
    <row r="2" spans="1:15" ht="12" thickTop="1">
      <c r="A2" s="245" t="s">
        <v>2413</v>
      </c>
      <c r="B2" s="245" t="s">
        <v>4671</v>
      </c>
      <c r="C2" s="246">
        <v>153336</v>
      </c>
      <c r="D2" s="246">
        <v>19438</v>
      </c>
      <c r="E2" s="246">
        <v>33963</v>
      </c>
      <c r="F2" s="246">
        <v>331</v>
      </c>
      <c r="G2" s="246">
        <v>2203</v>
      </c>
      <c r="H2" s="246">
        <v>12548</v>
      </c>
      <c r="I2" s="246">
        <v>217952</v>
      </c>
      <c r="J2" s="248">
        <v>0.703531052708853</v>
      </c>
      <c r="K2" s="248">
        <v>0.0891847746292762</v>
      </c>
      <c r="L2" s="248">
        <v>0.155827888709441</v>
      </c>
      <c r="M2" s="248">
        <v>0.00151868301277345</v>
      </c>
      <c r="N2" s="248">
        <v>0.0101077301424167</v>
      </c>
      <c r="O2" s="248">
        <v>0.0575723094993393</v>
      </c>
    </row>
    <row r="3" spans="1:15" ht="11.25">
      <c r="A3" s="241" t="s">
        <v>2415</v>
      </c>
      <c r="B3" s="241" t="s">
        <v>4672</v>
      </c>
      <c r="C3" s="242">
        <v>102240</v>
      </c>
      <c r="D3" s="242">
        <v>12155</v>
      </c>
      <c r="E3" s="242">
        <v>13989</v>
      </c>
      <c r="F3" s="242">
        <v>116</v>
      </c>
      <c r="G3" s="242">
        <v>7373</v>
      </c>
      <c r="H3" s="242">
        <v>6961</v>
      </c>
      <c r="I3" s="242">
        <v>141169</v>
      </c>
      <c r="J3" s="244">
        <v>0.724238324277993</v>
      </c>
      <c r="K3" s="244">
        <v>0.0861024729225255</v>
      </c>
      <c r="L3" s="244">
        <v>0.0990939937238346</v>
      </c>
      <c r="M3" s="244">
        <v>0.000821710148828709</v>
      </c>
      <c r="N3" s="244">
        <v>0.0522281804078799</v>
      </c>
      <c r="O3" s="244">
        <v>0.0493096926379021</v>
      </c>
    </row>
    <row r="4" spans="1:15" ht="11.25">
      <c r="A4" s="241" t="s">
        <v>2416</v>
      </c>
      <c r="B4" s="241" t="s">
        <v>4673</v>
      </c>
      <c r="C4" s="242">
        <v>47279</v>
      </c>
      <c r="D4" s="242">
        <v>1111</v>
      </c>
      <c r="E4" s="242">
        <v>6627</v>
      </c>
      <c r="F4" s="242">
        <v>19</v>
      </c>
      <c r="G4" s="242">
        <v>261</v>
      </c>
      <c r="H4" s="242">
        <v>3323</v>
      </c>
      <c r="I4" s="242">
        <v>58348</v>
      </c>
      <c r="J4" s="244">
        <v>0.81029341194214</v>
      </c>
      <c r="K4" s="244">
        <v>0.019040926852677</v>
      </c>
      <c r="L4" s="244">
        <v>0.113577157743196</v>
      </c>
      <c r="M4" s="244">
        <v>0.00032563241242202</v>
      </c>
      <c r="N4" s="244">
        <v>0.00447316103379722</v>
      </c>
      <c r="O4" s="244">
        <v>0.056951395077809</v>
      </c>
    </row>
    <row r="5" spans="1:15" ht="11.25">
      <c r="A5" s="241" t="s">
        <v>4432</v>
      </c>
      <c r="B5" s="241" t="s">
        <v>4674</v>
      </c>
      <c r="C5" s="242">
        <v>46861</v>
      </c>
      <c r="D5" s="242">
        <v>2841</v>
      </c>
      <c r="E5" s="242">
        <v>2663</v>
      </c>
      <c r="F5" s="243"/>
      <c r="G5" s="242">
        <v>1</v>
      </c>
      <c r="H5" s="242">
        <v>83</v>
      </c>
      <c r="I5" s="242">
        <v>52449</v>
      </c>
      <c r="J5" s="244">
        <v>0.893458407214628</v>
      </c>
      <c r="K5" s="244">
        <v>0.0541669049934222</v>
      </c>
      <c r="L5" s="244">
        <v>0.0507731319948903</v>
      </c>
      <c r="M5" s="244" t="s">
        <v>328</v>
      </c>
      <c r="N5" s="244">
        <v>1.90661404411905E-05</v>
      </c>
      <c r="O5" s="244">
        <v>0.00158248965661881</v>
      </c>
    </row>
    <row r="6" spans="1:15" ht="11.25">
      <c r="A6" s="241" t="s">
        <v>2414</v>
      </c>
      <c r="B6" s="241" t="s">
        <v>4675</v>
      </c>
      <c r="C6" s="242">
        <v>43711</v>
      </c>
      <c r="D6" s="242">
        <v>6962</v>
      </c>
      <c r="E6" s="242">
        <v>9103</v>
      </c>
      <c r="F6" s="242">
        <v>70</v>
      </c>
      <c r="G6" s="242">
        <v>9711</v>
      </c>
      <c r="H6" s="242">
        <v>7561</v>
      </c>
      <c r="I6" s="242">
        <v>76235</v>
      </c>
      <c r="J6" s="244">
        <v>0.573371810848036</v>
      </c>
      <c r="K6" s="244">
        <v>0.0913228831901358</v>
      </c>
      <c r="L6" s="244">
        <v>0.119407096477996</v>
      </c>
      <c r="M6" s="244">
        <v>0.000918213419033252</v>
      </c>
      <c r="N6" s="244">
        <v>0.127382435889027</v>
      </c>
      <c r="O6" s="244">
        <v>0.0991801665901489</v>
      </c>
    </row>
    <row r="7" spans="1:15" ht="11.25">
      <c r="A7" s="241" t="s">
        <v>4430</v>
      </c>
      <c r="B7" s="241" t="s">
        <v>4676</v>
      </c>
      <c r="C7" s="242">
        <v>37483</v>
      </c>
      <c r="D7" s="242">
        <v>5228</v>
      </c>
      <c r="E7" s="242">
        <v>4871</v>
      </c>
      <c r="F7" s="242">
        <v>2</v>
      </c>
      <c r="G7" s="242">
        <v>16</v>
      </c>
      <c r="H7" s="242">
        <v>143</v>
      </c>
      <c r="I7" s="242">
        <v>46678</v>
      </c>
      <c r="J7" s="244">
        <v>0.803012125626633</v>
      </c>
      <c r="K7" s="244">
        <v>0.112001371095591</v>
      </c>
      <c r="L7" s="244">
        <v>0.10435322850165</v>
      </c>
      <c r="M7" s="244">
        <v>4.28467372209606E-05</v>
      </c>
      <c r="N7" s="244">
        <v>0.000342773897767685</v>
      </c>
      <c r="O7" s="244">
        <v>0.00306354171129868</v>
      </c>
    </row>
    <row r="8" spans="1:15" ht="11.25">
      <c r="A8" s="241" t="s">
        <v>4433</v>
      </c>
      <c r="B8" s="241" t="s">
        <v>4677</v>
      </c>
      <c r="C8" s="242">
        <v>23369</v>
      </c>
      <c r="D8" s="242">
        <v>2111</v>
      </c>
      <c r="E8" s="242">
        <v>4982</v>
      </c>
      <c r="F8" s="243"/>
      <c r="G8" s="242">
        <v>7</v>
      </c>
      <c r="H8" s="242">
        <v>36</v>
      </c>
      <c r="I8" s="242">
        <v>30505</v>
      </c>
      <c r="J8" s="244">
        <v>0.766071135879364</v>
      </c>
      <c r="K8" s="244">
        <v>0.0692017702016063</v>
      </c>
      <c r="L8" s="244">
        <v>0.16331748893624</v>
      </c>
      <c r="M8" s="244" t="s">
        <v>328</v>
      </c>
      <c r="N8" s="244">
        <v>0.000229470578593673</v>
      </c>
      <c r="O8" s="244">
        <v>0.00118013440419603</v>
      </c>
    </row>
    <row r="9" spans="1:15" ht="11.25">
      <c r="A9" s="241" t="s">
        <v>4428</v>
      </c>
      <c r="B9" s="241" t="s">
        <v>4678</v>
      </c>
      <c r="C9" s="242">
        <v>6268</v>
      </c>
      <c r="D9" s="242">
        <v>596</v>
      </c>
      <c r="E9" s="242">
        <v>788</v>
      </c>
      <c r="F9" s="242">
        <v>9</v>
      </c>
      <c r="G9" s="242">
        <v>46</v>
      </c>
      <c r="H9" s="242">
        <v>239</v>
      </c>
      <c r="I9" s="242">
        <v>7878</v>
      </c>
      <c r="J9" s="244">
        <v>0.795633409494796</v>
      </c>
      <c r="K9" s="244">
        <v>0.0756537192180756</v>
      </c>
      <c r="L9" s="244">
        <v>0.1000253871541</v>
      </c>
      <c r="M9" s="244">
        <v>0.00114242193450114</v>
      </c>
      <c r="N9" s="244">
        <v>0.00583904544300584</v>
      </c>
      <c r="O9" s="244">
        <v>0.0303376491495303</v>
      </c>
    </row>
    <row r="10" spans="1:15" ht="11.25">
      <c r="A10" s="241" t="s">
        <v>4431</v>
      </c>
      <c r="B10" s="241" t="s">
        <v>4679</v>
      </c>
      <c r="C10" s="242">
        <v>5147</v>
      </c>
      <c r="D10" s="242">
        <v>511</v>
      </c>
      <c r="E10" s="242">
        <v>625</v>
      </c>
      <c r="F10" s="242">
        <v>7</v>
      </c>
      <c r="G10" s="242">
        <v>44</v>
      </c>
      <c r="H10" s="242">
        <v>137</v>
      </c>
      <c r="I10" s="242">
        <v>6302</v>
      </c>
      <c r="J10" s="244">
        <v>0.816724849254205</v>
      </c>
      <c r="K10" s="244">
        <v>0.0810853697238972</v>
      </c>
      <c r="L10" s="244">
        <v>0.0991748651221834</v>
      </c>
      <c r="M10" s="244">
        <v>0.00111075848936845</v>
      </c>
      <c r="N10" s="244">
        <v>0.00698191050460171</v>
      </c>
      <c r="O10" s="244">
        <v>0.0217391304347826</v>
      </c>
    </row>
    <row r="11" spans="1:15" ht="11.25">
      <c r="A11" s="241" t="s">
        <v>4429</v>
      </c>
      <c r="B11" s="241" t="s">
        <v>4680</v>
      </c>
      <c r="C11" s="242">
        <v>4306</v>
      </c>
      <c r="D11" s="242">
        <v>482</v>
      </c>
      <c r="E11" s="242">
        <v>1063</v>
      </c>
      <c r="F11" s="242">
        <v>4</v>
      </c>
      <c r="G11" s="242">
        <v>15</v>
      </c>
      <c r="H11" s="242">
        <v>229</v>
      </c>
      <c r="I11" s="242">
        <v>6056</v>
      </c>
      <c r="J11" s="244">
        <v>0.711030383091149</v>
      </c>
      <c r="K11" s="244">
        <v>0.0795904887714663</v>
      </c>
      <c r="L11" s="244">
        <v>0.175528401585205</v>
      </c>
      <c r="M11" s="244">
        <v>0.000660501981505945</v>
      </c>
      <c r="N11" s="244">
        <v>0.00247688243064729</v>
      </c>
      <c r="O11" s="244">
        <v>0.0378137384412153</v>
      </c>
    </row>
    <row r="12" spans="1:15" ht="12" thickBot="1">
      <c r="A12" s="252" t="s">
        <v>4439</v>
      </c>
      <c r="B12" s="252" t="s">
        <v>4681</v>
      </c>
      <c r="C12" s="254">
        <v>11</v>
      </c>
      <c r="D12" s="253"/>
      <c r="E12" s="253"/>
      <c r="F12" s="253"/>
      <c r="G12" s="253"/>
      <c r="H12" s="253"/>
      <c r="I12" s="254">
        <v>11</v>
      </c>
      <c r="J12" s="255">
        <v>1</v>
      </c>
      <c r="K12" s="255" t="s">
        <v>328</v>
      </c>
      <c r="L12" s="255" t="s">
        <v>328</v>
      </c>
      <c r="M12" s="255" t="s">
        <v>328</v>
      </c>
      <c r="N12" s="255" t="s">
        <v>328</v>
      </c>
      <c r="O12" s="255" t="s">
        <v>328</v>
      </c>
    </row>
    <row r="13" spans="1:15" ht="12" thickTop="1">
      <c r="A13" s="119"/>
      <c r="B13" s="119" t="s">
        <v>4441</v>
      </c>
      <c r="C13" s="120">
        <f aca="true" t="shared" si="0" ref="C13:I13">SUM(C2:C12)</f>
        <v>470011</v>
      </c>
      <c r="D13" s="120">
        <f t="shared" si="0"/>
        <v>51435</v>
      </c>
      <c r="E13" s="120">
        <f t="shared" si="0"/>
        <v>78674</v>
      </c>
      <c r="F13" s="120">
        <f t="shared" si="0"/>
        <v>558</v>
      </c>
      <c r="G13" s="120">
        <f t="shared" si="0"/>
        <v>19677</v>
      </c>
      <c r="H13" s="120">
        <f t="shared" si="0"/>
        <v>31260</v>
      </c>
      <c r="I13" s="120">
        <f t="shared" si="0"/>
        <v>643583</v>
      </c>
      <c r="J13" s="121">
        <f aca="true" t="shared" si="1" ref="J13:O13">C13/$I$13</f>
        <v>0.7303036282810453</v>
      </c>
      <c r="K13" s="121">
        <f t="shared" si="1"/>
        <v>0.07991976170905696</v>
      </c>
      <c r="L13" s="121">
        <f t="shared" si="1"/>
        <v>0.12224375100025948</v>
      </c>
      <c r="M13" s="121">
        <f t="shared" si="1"/>
        <v>0.0008670210369136537</v>
      </c>
      <c r="N13" s="121">
        <f t="shared" si="1"/>
        <v>0.03057414505976696</v>
      </c>
      <c r="O13" s="121">
        <f t="shared" si="1"/>
        <v>0.04857182368086167</v>
      </c>
    </row>
  </sheetData>
  <autoFilter ref="A1:O12"/>
  <printOptions/>
  <pageMargins left="0.75" right="0.75" top="1" bottom="1" header="0.4921259845" footer="0.4921259845"/>
  <pageSetup orientation="portrait" paperSize="9"/>
  <ignoredErrors>
    <ignoredError sqref="A2:A11 A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9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28" customWidth="1"/>
    <col min="2" max="2" width="16.140625" style="528" bestFit="1" customWidth="1"/>
    <col min="3" max="4" width="11.421875" style="530" customWidth="1"/>
    <col min="5" max="5" width="10.140625" style="530" customWidth="1"/>
    <col min="6" max="6" width="10.28125" style="530" customWidth="1"/>
    <col min="7" max="7" width="10.7109375" style="530" customWidth="1"/>
    <col min="8" max="9" width="11.421875" style="530" customWidth="1"/>
    <col min="10" max="15" width="11.421875" style="531" customWidth="1"/>
    <col min="16" max="16384" width="11.421875" style="528" customWidth="1"/>
  </cols>
  <sheetData>
    <row r="1" spans="1:15" s="524" customFormat="1" ht="68.25" thickBot="1">
      <c r="A1" s="514" t="s">
        <v>3337</v>
      </c>
      <c r="B1" s="514" t="s">
        <v>2412</v>
      </c>
      <c r="C1" s="515" t="s">
        <v>3339</v>
      </c>
      <c r="D1" s="515" t="s">
        <v>297</v>
      </c>
      <c r="E1" s="515" t="s">
        <v>299</v>
      </c>
      <c r="F1" s="515" t="s">
        <v>1577</v>
      </c>
      <c r="G1" s="515" t="s">
        <v>303</v>
      </c>
      <c r="H1" s="515" t="s">
        <v>304</v>
      </c>
      <c r="I1" s="515" t="s">
        <v>321</v>
      </c>
      <c r="J1" s="518" t="s">
        <v>322</v>
      </c>
      <c r="K1" s="518" t="s">
        <v>323</v>
      </c>
      <c r="L1" s="518" t="s">
        <v>324</v>
      </c>
      <c r="M1" s="518" t="s">
        <v>325</v>
      </c>
      <c r="N1" s="518" t="s">
        <v>326</v>
      </c>
      <c r="O1" s="518" t="s">
        <v>327</v>
      </c>
    </row>
    <row r="2" spans="1:15" ht="12" thickTop="1">
      <c r="A2" s="513" t="s">
        <v>1564</v>
      </c>
      <c r="B2" s="513" t="s">
        <v>4682</v>
      </c>
      <c r="C2" s="516">
        <v>162379</v>
      </c>
      <c r="D2" s="516">
        <v>4867</v>
      </c>
      <c r="E2" s="516">
        <v>19574</v>
      </c>
      <c r="F2" s="516">
        <v>97</v>
      </c>
      <c r="G2" s="516">
        <v>1287</v>
      </c>
      <c r="H2" s="516">
        <v>7493</v>
      </c>
      <c r="I2" s="516">
        <v>195697</v>
      </c>
      <c r="J2" s="519">
        <v>0.82974700685243</v>
      </c>
      <c r="K2" s="519">
        <v>0.0248700797661691</v>
      </c>
      <c r="L2" s="519">
        <v>0.100021972743578</v>
      </c>
      <c r="M2" s="519">
        <v>0.000495664215598604</v>
      </c>
      <c r="N2" s="519">
        <v>0.00657649325232375</v>
      </c>
      <c r="O2" s="519">
        <v>0.0382887831699004</v>
      </c>
    </row>
    <row r="3" spans="1:15" ht="11.25">
      <c r="A3" s="512" t="s">
        <v>1565</v>
      </c>
      <c r="B3" s="512" t="s">
        <v>4683</v>
      </c>
      <c r="C3" s="517">
        <v>129388</v>
      </c>
      <c r="D3" s="517">
        <v>1162</v>
      </c>
      <c r="E3" s="517">
        <v>18524</v>
      </c>
      <c r="F3" s="517">
        <v>166</v>
      </c>
      <c r="G3" s="517">
        <v>931</v>
      </c>
      <c r="H3" s="517">
        <v>10821</v>
      </c>
      <c r="I3" s="517">
        <v>160992</v>
      </c>
      <c r="J3" s="520">
        <v>0.803692108924667</v>
      </c>
      <c r="K3" s="520">
        <v>0.00721774995030809</v>
      </c>
      <c r="L3" s="520">
        <v>0.115061617968595</v>
      </c>
      <c r="M3" s="520">
        <v>0.0010311071357583</v>
      </c>
      <c r="N3" s="520">
        <v>0.00578289604452395</v>
      </c>
      <c r="O3" s="520">
        <v>0.0672145199761479</v>
      </c>
    </row>
    <row r="4" spans="1:15" ht="11.25">
      <c r="A4" s="512" t="s">
        <v>1566</v>
      </c>
      <c r="B4" s="512" t="s">
        <v>4684</v>
      </c>
      <c r="C4" s="517">
        <v>118521</v>
      </c>
      <c r="D4" s="517">
        <v>2511</v>
      </c>
      <c r="E4" s="517">
        <v>7796</v>
      </c>
      <c r="F4" s="517">
        <v>159</v>
      </c>
      <c r="G4" s="517">
        <v>859</v>
      </c>
      <c r="H4" s="517">
        <v>7071</v>
      </c>
      <c r="I4" s="517">
        <v>136917</v>
      </c>
      <c r="J4" s="520">
        <v>0.865641227897193</v>
      </c>
      <c r="K4" s="520">
        <v>0.0183395779925064</v>
      </c>
      <c r="L4" s="520">
        <v>0.0569396057465472</v>
      </c>
      <c r="M4" s="520">
        <v>0.00116128749534389</v>
      </c>
      <c r="N4" s="520">
        <v>0.00627387395283274</v>
      </c>
      <c r="O4" s="520">
        <v>0.0516444269155766</v>
      </c>
    </row>
    <row r="5" spans="1:15" ht="11.25">
      <c r="A5" s="512" t="s">
        <v>1569</v>
      </c>
      <c r="B5" s="512" t="s">
        <v>4685</v>
      </c>
      <c r="C5" s="517">
        <v>114948</v>
      </c>
      <c r="D5" s="517">
        <v>637</v>
      </c>
      <c r="E5" s="517">
        <v>5666</v>
      </c>
      <c r="F5" s="517">
        <v>178</v>
      </c>
      <c r="G5" s="517">
        <v>859</v>
      </c>
      <c r="H5" s="517">
        <v>2562</v>
      </c>
      <c r="I5" s="517">
        <v>124850</v>
      </c>
      <c r="J5" s="520">
        <v>0.92068882659191</v>
      </c>
      <c r="K5" s="520">
        <v>0.00510212254705647</v>
      </c>
      <c r="L5" s="520">
        <v>0.0453824589507409</v>
      </c>
      <c r="M5" s="520">
        <v>0.00142571085302363</v>
      </c>
      <c r="N5" s="520">
        <v>0.00688025630756908</v>
      </c>
      <c r="O5" s="520">
        <v>0.0205206247496996</v>
      </c>
    </row>
    <row r="6" spans="1:15" ht="11.25">
      <c r="A6" s="512" t="s">
        <v>1567</v>
      </c>
      <c r="B6" s="512" t="s">
        <v>4686</v>
      </c>
      <c r="C6" s="517">
        <v>110634</v>
      </c>
      <c r="D6" s="517">
        <v>1436</v>
      </c>
      <c r="E6" s="517">
        <v>14070</v>
      </c>
      <c r="F6" s="517">
        <v>170</v>
      </c>
      <c r="G6" s="517">
        <v>898</v>
      </c>
      <c r="H6" s="517">
        <v>9076</v>
      </c>
      <c r="I6" s="517">
        <v>136284</v>
      </c>
      <c r="J6" s="520">
        <v>0.811790085409879</v>
      </c>
      <c r="K6" s="520">
        <v>0.0105368201696457</v>
      </c>
      <c r="L6" s="520">
        <v>0.103240292330721</v>
      </c>
      <c r="M6" s="520">
        <v>0.0012473951454316</v>
      </c>
      <c r="N6" s="520">
        <v>0.00658918141527986</v>
      </c>
      <c r="O6" s="520">
        <v>0.0665962255290423</v>
      </c>
    </row>
    <row r="7" spans="1:15" ht="11.25">
      <c r="A7" s="512" t="s">
        <v>1568</v>
      </c>
      <c r="B7" s="512" t="s">
        <v>4687</v>
      </c>
      <c r="C7" s="517">
        <v>97796</v>
      </c>
      <c r="D7" s="517">
        <v>670</v>
      </c>
      <c r="E7" s="517">
        <v>21980</v>
      </c>
      <c r="F7" s="517">
        <v>173</v>
      </c>
      <c r="G7" s="517">
        <v>3603</v>
      </c>
      <c r="H7" s="517">
        <v>11397</v>
      </c>
      <c r="I7" s="517">
        <v>135619</v>
      </c>
      <c r="J7" s="520">
        <v>0.72110839926559</v>
      </c>
      <c r="K7" s="520">
        <v>0.00494031072342371</v>
      </c>
      <c r="L7" s="520">
        <v>0.162071686120676</v>
      </c>
      <c r="M7" s="520">
        <v>0.00127563247037657</v>
      </c>
      <c r="N7" s="520">
        <v>0.0265670739350681</v>
      </c>
      <c r="O7" s="520">
        <v>0.0840368974848657</v>
      </c>
    </row>
    <row r="8" spans="1:15" ht="11.25">
      <c r="A8" s="512" t="s">
        <v>1570</v>
      </c>
      <c r="B8" s="512" t="s">
        <v>4688</v>
      </c>
      <c r="C8" s="517">
        <v>91217</v>
      </c>
      <c r="D8" s="517">
        <v>1112</v>
      </c>
      <c r="E8" s="517">
        <v>14310</v>
      </c>
      <c r="F8" s="517">
        <v>211</v>
      </c>
      <c r="G8" s="517">
        <v>2106</v>
      </c>
      <c r="H8" s="517">
        <v>7337</v>
      </c>
      <c r="I8" s="517">
        <v>116293</v>
      </c>
      <c r="J8" s="520">
        <v>0.784372232206582</v>
      </c>
      <c r="K8" s="520">
        <v>0.00956205446587499</v>
      </c>
      <c r="L8" s="520">
        <v>0.123051258459237</v>
      </c>
      <c r="M8" s="520">
        <v>0.00181438263696009</v>
      </c>
      <c r="N8" s="520">
        <v>0.0181094304902273</v>
      </c>
      <c r="O8" s="520">
        <v>0.0630906417411194</v>
      </c>
    </row>
    <row r="9" spans="1:15" ht="12" thickBot="1">
      <c r="A9" s="521" t="s">
        <v>1571</v>
      </c>
      <c r="B9" s="521" t="s">
        <v>4689</v>
      </c>
      <c r="C9" s="522">
        <v>18703</v>
      </c>
      <c r="D9" s="522">
        <v>77</v>
      </c>
      <c r="E9" s="522">
        <v>4148</v>
      </c>
      <c r="F9" s="522">
        <v>30</v>
      </c>
      <c r="G9" s="522">
        <v>430</v>
      </c>
      <c r="H9" s="522">
        <v>541</v>
      </c>
      <c r="I9" s="522">
        <v>23929</v>
      </c>
      <c r="J9" s="523">
        <v>0.781603911571733</v>
      </c>
      <c r="K9" s="523">
        <v>0.00321785281457646</v>
      </c>
      <c r="L9" s="523">
        <v>0.173346149024197</v>
      </c>
      <c r="M9" s="523">
        <v>0.00125370888879602</v>
      </c>
      <c r="N9" s="523">
        <v>0.0179698274060763</v>
      </c>
      <c r="O9" s="523">
        <v>0.0226085502946216</v>
      </c>
    </row>
    <row r="10" spans="1:15" ht="12" thickTop="1">
      <c r="A10" s="533"/>
      <c r="B10" s="533" t="s">
        <v>4442</v>
      </c>
      <c r="C10" s="534">
        <f>SUM(C2:C9)</f>
        <v>843586</v>
      </c>
      <c r="D10" s="534">
        <f aca="true" t="shared" si="0" ref="D10:I10">SUM(D2:D9)</f>
        <v>12472</v>
      </c>
      <c r="E10" s="534">
        <f t="shared" si="0"/>
        <v>106068</v>
      </c>
      <c r="F10" s="534">
        <f t="shared" si="0"/>
        <v>1184</v>
      </c>
      <c r="G10" s="534">
        <f t="shared" si="0"/>
        <v>10973</v>
      </c>
      <c r="H10" s="534">
        <f t="shared" si="0"/>
        <v>56298</v>
      </c>
      <c r="I10" s="534">
        <f t="shared" si="0"/>
        <v>1030581</v>
      </c>
      <c r="J10" s="535">
        <f aca="true" t="shared" si="1" ref="J10:O10">C10/$I$10</f>
        <v>0.8185538060569717</v>
      </c>
      <c r="K10" s="535">
        <f t="shared" si="1"/>
        <v>0.0121019114460678</v>
      </c>
      <c r="L10" s="535">
        <f t="shared" si="1"/>
        <v>0.1029205855726042</v>
      </c>
      <c r="M10" s="535">
        <f t="shared" si="1"/>
        <v>0.0011488665131610227</v>
      </c>
      <c r="N10" s="535">
        <f t="shared" si="1"/>
        <v>0.010647392102124918</v>
      </c>
      <c r="O10" s="535">
        <f t="shared" si="1"/>
        <v>0.05462743830907032</v>
      </c>
    </row>
    <row r="11" spans="1:14" ht="11.25">
      <c r="A11" s="525"/>
      <c r="B11" s="525"/>
      <c r="C11" s="526"/>
      <c r="D11" s="526"/>
      <c r="E11" s="526"/>
      <c r="F11" s="526"/>
      <c r="G11" s="526"/>
      <c r="H11" s="526"/>
      <c r="I11" s="532"/>
      <c r="J11" s="527"/>
      <c r="K11" s="527"/>
      <c r="L11" s="527"/>
      <c r="M11" s="527"/>
      <c r="N11" s="527"/>
    </row>
    <row r="12" spans="1:14" ht="11.25">
      <c r="A12" s="525"/>
      <c r="B12" s="525"/>
      <c r="C12" s="526"/>
      <c r="D12" s="526"/>
      <c r="E12" s="526"/>
      <c r="F12" s="526"/>
      <c r="G12" s="526"/>
      <c r="H12" s="526"/>
      <c r="I12" s="532"/>
      <c r="J12" s="527"/>
      <c r="K12" s="527"/>
      <c r="L12" s="527"/>
      <c r="M12" s="527"/>
      <c r="N12" s="527"/>
    </row>
    <row r="13" spans="1:14" ht="11.25">
      <c r="A13" s="525"/>
      <c r="B13" s="525"/>
      <c r="C13" s="526"/>
      <c r="D13" s="529"/>
      <c r="E13" s="526"/>
      <c r="F13" s="526"/>
      <c r="G13" s="529"/>
      <c r="H13" s="526"/>
      <c r="I13" s="532"/>
      <c r="J13" s="527"/>
      <c r="K13" s="527"/>
      <c r="L13" s="527"/>
      <c r="M13" s="527"/>
      <c r="N13" s="527"/>
    </row>
  </sheetData>
  <autoFilter ref="A1:O9"/>
  <printOptions/>
  <pageMargins left="0.75" right="0.75" top="1" bottom="1" header="0.4921259845" footer="0.4921259845"/>
  <pageSetup orientation="portrait" paperSize="9"/>
  <ignoredErrors>
    <ignoredError sqref="A2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O21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2812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37" customFormat="1" ht="57" thickBot="1">
      <c r="A1" s="52" t="s">
        <v>3337</v>
      </c>
      <c r="B1" s="52" t="s">
        <v>3338</v>
      </c>
      <c r="C1" s="127" t="s">
        <v>3339</v>
      </c>
      <c r="D1" s="127" t="s">
        <v>297</v>
      </c>
      <c r="E1" s="127" t="s">
        <v>299</v>
      </c>
      <c r="F1" s="127" t="s">
        <v>301</v>
      </c>
      <c r="G1" s="127" t="s">
        <v>303</v>
      </c>
      <c r="H1" s="127" t="s">
        <v>304</v>
      </c>
      <c r="I1" s="127" t="s">
        <v>321</v>
      </c>
      <c r="J1" s="53" t="s">
        <v>322</v>
      </c>
      <c r="K1" s="53" t="s">
        <v>323</v>
      </c>
      <c r="L1" s="53" t="s">
        <v>324</v>
      </c>
      <c r="M1" s="53" t="s">
        <v>325</v>
      </c>
      <c r="N1" s="53" t="s">
        <v>326</v>
      </c>
      <c r="O1" s="53" t="s">
        <v>327</v>
      </c>
    </row>
    <row r="2" spans="1:15" s="39" customFormat="1" ht="12" thickTop="1">
      <c r="A2" s="50" t="s">
        <v>3361</v>
      </c>
      <c r="B2" s="50" t="s">
        <v>4667</v>
      </c>
      <c r="C2" s="128">
        <v>15504</v>
      </c>
      <c r="D2" s="128">
        <v>534</v>
      </c>
      <c r="E2" s="129"/>
      <c r="F2" s="128">
        <v>53</v>
      </c>
      <c r="G2" s="128">
        <v>39</v>
      </c>
      <c r="H2" s="128">
        <v>16</v>
      </c>
      <c r="I2" s="128">
        <v>16146</v>
      </c>
      <c r="J2" s="51">
        <v>0.960237829803047</v>
      </c>
      <c r="K2" s="51">
        <v>0.0330732069862505</v>
      </c>
      <c r="L2" s="51" t="s">
        <v>328</v>
      </c>
      <c r="M2" s="51">
        <v>0.00328254676080763</v>
      </c>
      <c r="N2" s="51">
        <v>0.00241545893719807</v>
      </c>
      <c r="O2" s="51">
        <v>0.000990957512696643</v>
      </c>
    </row>
    <row r="3" spans="1:15" s="39" customFormat="1" ht="11.25">
      <c r="A3" s="48" t="s">
        <v>3359</v>
      </c>
      <c r="B3" s="48" t="s">
        <v>4665</v>
      </c>
      <c r="C3" s="130">
        <v>37006</v>
      </c>
      <c r="D3" s="130">
        <v>1702</v>
      </c>
      <c r="E3" s="130">
        <v>355</v>
      </c>
      <c r="F3" s="130">
        <v>355</v>
      </c>
      <c r="G3" s="130">
        <v>146</v>
      </c>
      <c r="H3" s="130">
        <v>1140</v>
      </c>
      <c r="I3" s="130">
        <v>40707</v>
      </c>
      <c r="J3" s="49">
        <v>0.909081976072911</v>
      </c>
      <c r="K3" s="49">
        <v>0.0418109907386936</v>
      </c>
      <c r="L3" s="49">
        <v>0.00872085882035031</v>
      </c>
      <c r="M3" s="49">
        <v>0.00872085882035031</v>
      </c>
      <c r="N3" s="49">
        <v>0.0035866067261159</v>
      </c>
      <c r="O3" s="49">
        <v>0.0280050114230968</v>
      </c>
    </row>
    <row r="4" spans="1:15" s="39" customFormat="1" ht="11.25">
      <c r="A4" s="48" t="s">
        <v>3362</v>
      </c>
      <c r="B4" s="48" t="s">
        <v>4670</v>
      </c>
      <c r="C4" s="130">
        <v>14613</v>
      </c>
      <c r="D4" s="130">
        <v>963</v>
      </c>
      <c r="E4" s="130">
        <v>302</v>
      </c>
      <c r="F4" s="130">
        <v>6</v>
      </c>
      <c r="G4" s="130">
        <v>3</v>
      </c>
      <c r="H4" s="130">
        <v>199</v>
      </c>
      <c r="I4" s="130">
        <v>16086</v>
      </c>
      <c r="J4" s="49">
        <v>0.908429690414025</v>
      </c>
      <c r="K4" s="49">
        <v>0.0598657217456173</v>
      </c>
      <c r="L4" s="49">
        <v>0.0187740892701728</v>
      </c>
      <c r="M4" s="49">
        <v>0.000372995151063036</v>
      </c>
      <c r="N4" s="49">
        <v>0.000186497575531518</v>
      </c>
      <c r="O4" s="49">
        <v>0.0123710058435907</v>
      </c>
    </row>
    <row r="5" spans="1:15" s="39" customFormat="1" ht="11.25">
      <c r="A5" s="48" t="s">
        <v>3348</v>
      </c>
      <c r="B5" s="48" t="s">
        <v>4654</v>
      </c>
      <c r="C5" s="130">
        <v>96898</v>
      </c>
      <c r="D5" s="130">
        <v>4837</v>
      </c>
      <c r="E5" s="130">
        <v>3149</v>
      </c>
      <c r="F5" s="130">
        <v>766</v>
      </c>
      <c r="G5" s="130">
        <v>298</v>
      </c>
      <c r="H5" s="130">
        <v>2070</v>
      </c>
      <c r="I5" s="130">
        <v>108020</v>
      </c>
      <c r="J5" s="49">
        <v>0.89703758563229</v>
      </c>
      <c r="K5" s="49">
        <v>0.0447787446769117</v>
      </c>
      <c r="L5" s="49">
        <v>0.0291520088872431</v>
      </c>
      <c r="M5" s="49">
        <v>0.00709127939270505</v>
      </c>
      <c r="N5" s="49">
        <v>0.00275874837992964</v>
      </c>
      <c r="O5" s="49">
        <v>0.019163117941122</v>
      </c>
    </row>
    <row r="6" spans="1:15" s="39" customFormat="1" ht="11.25">
      <c r="A6" s="48" t="s">
        <v>3363</v>
      </c>
      <c r="B6" s="48" t="s">
        <v>4669</v>
      </c>
      <c r="C6" s="130">
        <v>9443</v>
      </c>
      <c r="D6" s="130">
        <v>791</v>
      </c>
      <c r="E6" s="130">
        <v>100</v>
      </c>
      <c r="F6" s="130">
        <v>2</v>
      </c>
      <c r="G6" s="130">
        <v>131</v>
      </c>
      <c r="H6" s="130">
        <v>65</v>
      </c>
      <c r="I6" s="130">
        <v>10532</v>
      </c>
      <c r="J6" s="49">
        <v>0.896600835548804</v>
      </c>
      <c r="K6" s="49">
        <v>0.0751044436004557</v>
      </c>
      <c r="L6" s="49">
        <v>0.0094948727687049</v>
      </c>
      <c r="M6" s="49">
        <v>0.000189897455374098</v>
      </c>
      <c r="N6" s="49">
        <v>0.0124382833270034</v>
      </c>
      <c r="O6" s="49">
        <v>0.00617166729965818</v>
      </c>
    </row>
    <row r="7" spans="1:15" s="39" customFormat="1" ht="11.25">
      <c r="A7" s="48" t="s">
        <v>3343</v>
      </c>
      <c r="B7" s="48" t="s">
        <v>4649</v>
      </c>
      <c r="C7" s="130">
        <v>127564</v>
      </c>
      <c r="D7" s="130">
        <v>5937</v>
      </c>
      <c r="E7" s="130">
        <v>3491</v>
      </c>
      <c r="F7" s="130">
        <v>744</v>
      </c>
      <c r="G7" s="130">
        <v>550</v>
      </c>
      <c r="H7" s="130">
        <v>4313</v>
      </c>
      <c r="I7" s="130">
        <v>142602</v>
      </c>
      <c r="J7" s="49">
        <v>0.894545658546163</v>
      </c>
      <c r="K7" s="49">
        <v>0.0416333571759162</v>
      </c>
      <c r="L7" s="49">
        <v>0.0244807225705109</v>
      </c>
      <c r="M7" s="49">
        <v>0.0052173181301805</v>
      </c>
      <c r="N7" s="49">
        <v>0.0038568884026872</v>
      </c>
      <c r="O7" s="49">
        <v>0.0302450176014362</v>
      </c>
    </row>
    <row r="8" spans="1:15" s="39" customFormat="1" ht="11.25">
      <c r="A8" s="48" t="s">
        <v>3349</v>
      </c>
      <c r="B8" s="48" t="s">
        <v>4655</v>
      </c>
      <c r="C8" s="130">
        <v>94004</v>
      </c>
      <c r="D8" s="130">
        <v>4410</v>
      </c>
      <c r="E8" s="130">
        <v>3124</v>
      </c>
      <c r="F8" s="130">
        <v>303</v>
      </c>
      <c r="G8" s="130">
        <v>456</v>
      </c>
      <c r="H8" s="130">
        <v>3186</v>
      </c>
      <c r="I8" s="130">
        <v>105484</v>
      </c>
      <c r="J8" s="49">
        <v>0.891168328846081</v>
      </c>
      <c r="K8" s="49">
        <v>0.0418072883091275</v>
      </c>
      <c r="L8" s="49">
        <v>0.0296158659133139</v>
      </c>
      <c r="M8" s="49">
        <v>0.00287247355049107</v>
      </c>
      <c r="N8" s="49">
        <v>0.00432293049182814</v>
      </c>
      <c r="O8" s="49">
        <v>0.0302036327784309</v>
      </c>
    </row>
    <row r="9" spans="1:15" s="39" customFormat="1" ht="11.25">
      <c r="A9" s="48" t="s">
        <v>3344</v>
      </c>
      <c r="B9" s="48" t="s">
        <v>4650</v>
      </c>
      <c r="C9" s="130">
        <v>121990</v>
      </c>
      <c r="D9" s="130">
        <v>5151</v>
      </c>
      <c r="E9" s="130">
        <v>5970</v>
      </c>
      <c r="F9" s="130">
        <v>420</v>
      </c>
      <c r="G9" s="130">
        <v>432</v>
      </c>
      <c r="H9" s="130">
        <v>3316</v>
      </c>
      <c r="I9" s="130">
        <v>137283</v>
      </c>
      <c r="J9" s="49">
        <v>0.888602376113576</v>
      </c>
      <c r="K9" s="49">
        <v>0.0375210331942047</v>
      </c>
      <c r="L9" s="49">
        <v>0.0434868119140753</v>
      </c>
      <c r="M9" s="49">
        <v>0.00305937370249776</v>
      </c>
      <c r="N9" s="49">
        <v>0.00314678437971198</v>
      </c>
      <c r="O9" s="49">
        <v>0.0241544838035299</v>
      </c>
    </row>
    <row r="10" spans="1:15" s="39" customFormat="1" ht="11.25">
      <c r="A10" s="48" t="s">
        <v>3345</v>
      </c>
      <c r="B10" s="48" t="s">
        <v>4651</v>
      </c>
      <c r="C10" s="130">
        <v>121479</v>
      </c>
      <c r="D10" s="130">
        <v>5166</v>
      </c>
      <c r="E10" s="130">
        <v>5256</v>
      </c>
      <c r="F10" s="130">
        <v>1008</v>
      </c>
      <c r="G10" s="130">
        <v>1007</v>
      </c>
      <c r="H10" s="130">
        <v>3187</v>
      </c>
      <c r="I10" s="130">
        <v>137105</v>
      </c>
      <c r="J10" s="49">
        <v>0.886028955909704</v>
      </c>
      <c r="K10" s="49">
        <v>0.0376791510156449</v>
      </c>
      <c r="L10" s="49">
        <v>0.0383355822180081</v>
      </c>
      <c r="M10" s="49">
        <v>0.00735202946646731</v>
      </c>
      <c r="N10" s="49">
        <v>0.00734473578644105</v>
      </c>
      <c r="O10" s="49">
        <v>0.0232449582436818</v>
      </c>
    </row>
    <row r="11" spans="1:15" s="39" customFormat="1" ht="11.25">
      <c r="A11" s="48" t="s">
        <v>3355</v>
      </c>
      <c r="B11" s="48" t="s">
        <v>4661</v>
      </c>
      <c r="C11" s="130">
        <v>61190</v>
      </c>
      <c r="D11" s="130">
        <v>1826</v>
      </c>
      <c r="E11" s="130">
        <v>3171</v>
      </c>
      <c r="F11" s="130">
        <v>1431</v>
      </c>
      <c r="G11" s="130">
        <v>337</v>
      </c>
      <c r="H11" s="130">
        <v>2204</v>
      </c>
      <c r="I11" s="130">
        <v>70159</v>
      </c>
      <c r="J11" s="49">
        <v>0.872161803902564</v>
      </c>
      <c r="K11" s="49">
        <v>0.0260265967302841</v>
      </c>
      <c r="L11" s="49">
        <v>0.0451973374763038</v>
      </c>
      <c r="M11" s="49">
        <v>0.0203965278866575</v>
      </c>
      <c r="N11" s="49">
        <v>0.00480337519063841</v>
      </c>
      <c r="O11" s="49">
        <v>0.0314143588135521</v>
      </c>
    </row>
    <row r="12" spans="1:15" s="39" customFormat="1" ht="11.25">
      <c r="A12" s="48" t="s">
        <v>3357</v>
      </c>
      <c r="B12" s="48" t="s">
        <v>4663</v>
      </c>
      <c r="C12" s="130">
        <v>48943</v>
      </c>
      <c r="D12" s="130">
        <v>719</v>
      </c>
      <c r="E12" s="130">
        <v>2791</v>
      </c>
      <c r="F12" s="130">
        <v>919</v>
      </c>
      <c r="G12" s="130">
        <v>284</v>
      </c>
      <c r="H12" s="130">
        <v>2777</v>
      </c>
      <c r="I12" s="130">
        <v>56433</v>
      </c>
      <c r="J12" s="49">
        <v>0.867276239079971</v>
      </c>
      <c r="K12" s="49">
        <v>0.012740772243191</v>
      </c>
      <c r="L12" s="49">
        <v>0.0494568780677972</v>
      </c>
      <c r="M12" s="49">
        <v>0.0162847979019368</v>
      </c>
      <c r="N12" s="49">
        <v>0.00503251643541899</v>
      </c>
      <c r="O12" s="49">
        <v>0.049208796271685</v>
      </c>
    </row>
    <row r="13" spans="1:15" s="39" customFormat="1" ht="11.25">
      <c r="A13" s="48" t="s">
        <v>3353</v>
      </c>
      <c r="B13" s="48" t="s">
        <v>4659</v>
      </c>
      <c r="C13" s="130">
        <v>71838</v>
      </c>
      <c r="D13" s="130">
        <v>4556</v>
      </c>
      <c r="E13" s="130">
        <v>2687</v>
      </c>
      <c r="F13" s="130">
        <v>233</v>
      </c>
      <c r="G13" s="130">
        <v>250</v>
      </c>
      <c r="H13" s="130">
        <v>3817</v>
      </c>
      <c r="I13" s="130">
        <v>83381</v>
      </c>
      <c r="J13" s="49">
        <v>0.861563185857689</v>
      </c>
      <c r="K13" s="49">
        <v>0.0546407454935777</v>
      </c>
      <c r="L13" s="49">
        <v>0.0322255669756899</v>
      </c>
      <c r="M13" s="49">
        <v>0.00279440160228349</v>
      </c>
      <c r="N13" s="49">
        <v>0.00299828498099087</v>
      </c>
      <c r="O13" s="49">
        <v>0.0457778150897687</v>
      </c>
    </row>
    <row r="14" spans="1:15" s="39" customFormat="1" ht="11.25">
      <c r="A14" s="48" t="s">
        <v>3354</v>
      </c>
      <c r="B14" s="48" t="s">
        <v>4660</v>
      </c>
      <c r="C14" s="130">
        <v>64420</v>
      </c>
      <c r="D14" s="130">
        <v>899</v>
      </c>
      <c r="E14" s="130">
        <v>4912</v>
      </c>
      <c r="F14" s="130">
        <v>1234</v>
      </c>
      <c r="G14" s="130">
        <v>446</v>
      </c>
      <c r="H14" s="130">
        <v>2916</v>
      </c>
      <c r="I14" s="130">
        <v>74829</v>
      </c>
      <c r="J14" s="49">
        <v>0.860896176616018</v>
      </c>
      <c r="K14" s="49">
        <v>0.0120140587205495</v>
      </c>
      <c r="L14" s="49">
        <v>0.0656429993719013</v>
      </c>
      <c r="M14" s="49">
        <v>0.0164909326597977</v>
      </c>
      <c r="N14" s="49">
        <v>0.00596025605046172</v>
      </c>
      <c r="O14" s="49">
        <v>0.0389688489756645</v>
      </c>
    </row>
    <row r="15" spans="1:15" s="39" customFormat="1" ht="11.25">
      <c r="A15" s="48" t="s">
        <v>3346</v>
      </c>
      <c r="B15" s="48" t="s">
        <v>4652</v>
      </c>
      <c r="C15" s="130">
        <v>120211</v>
      </c>
      <c r="D15" s="130">
        <v>6013</v>
      </c>
      <c r="E15" s="130">
        <v>8284</v>
      </c>
      <c r="F15" s="130">
        <v>1016</v>
      </c>
      <c r="G15" s="130">
        <v>733</v>
      </c>
      <c r="H15" s="130">
        <v>3460</v>
      </c>
      <c r="I15" s="130">
        <v>139717</v>
      </c>
      <c r="J15" s="49">
        <v>0.860389215342442</v>
      </c>
      <c r="K15" s="49">
        <v>0.043036996213775</v>
      </c>
      <c r="L15" s="49">
        <v>0.0592912816622172</v>
      </c>
      <c r="M15" s="49">
        <v>0.00727184236707058</v>
      </c>
      <c r="N15" s="49">
        <v>0.00524631934553419</v>
      </c>
      <c r="O15" s="49">
        <v>0.0247643450689608</v>
      </c>
    </row>
    <row r="16" spans="1:15" s="39" customFormat="1" ht="11.25">
      <c r="A16" s="48" t="s">
        <v>3341</v>
      </c>
      <c r="B16" s="48" t="s">
        <v>584</v>
      </c>
      <c r="C16" s="130">
        <v>128789</v>
      </c>
      <c r="D16" s="130">
        <v>6271</v>
      </c>
      <c r="E16" s="130">
        <v>11936</v>
      </c>
      <c r="F16" s="130">
        <v>1008</v>
      </c>
      <c r="G16" s="130">
        <v>513</v>
      </c>
      <c r="H16" s="130">
        <v>2542</v>
      </c>
      <c r="I16" s="130">
        <v>151059</v>
      </c>
      <c r="J16" s="49">
        <v>0.85257415976539</v>
      </c>
      <c r="K16" s="49">
        <v>0.0415135807863153</v>
      </c>
      <c r="L16" s="49">
        <v>0.0790154840161791</v>
      </c>
      <c r="M16" s="49">
        <v>0.00667288940083014</v>
      </c>
      <c r="N16" s="49">
        <v>0.00339602407006534</v>
      </c>
      <c r="O16" s="49">
        <v>0.0168278619612205</v>
      </c>
    </row>
    <row r="17" spans="1:15" s="39" customFormat="1" ht="11.25">
      <c r="A17" s="48" t="s">
        <v>3340</v>
      </c>
      <c r="B17" s="48" t="s">
        <v>583</v>
      </c>
      <c r="C17" s="130">
        <v>137992</v>
      </c>
      <c r="D17" s="130">
        <v>6191</v>
      </c>
      <c r="E17" s="130">
        <v>11398</v>
      </c>
      <c r="F17" s="130">
        <v>1426</v>
      </c>
      <c r="G17" s="130">
        <v>285</v>
      </c>
      <c r="H17" s="130">
        <v>4605</v>
      </c>
      <c r="I17" s="130">
        <v>161898</v>
      </c>
      <c r="J17" s="49">
        <v>0.85233912710472</v>
      </c>
      <c r="K17" s="49">
        <v>0.0382401264994009</v>
      </c>
      <c r="L17" s="49">
        <v>0.0704023520982347</v>
      </c>
      <c r="M17" s="49">
        <v>0.00880801492297619</v>
      </c>
      <c r="N17" s="49">
        <v>0.00176036763888374</v>
      </c>
      <c r="O17" s="49">
        <v>0.0284438350072268</v>
      </c>
    </row>
    <row r="18" spans="1:15" s="39" customFormat="1" ht="11.25">
      <c r="A18" s="48" t="s">
        <v>3342</v>
      </c>
      <c r="B18" s="48" t="s">
        <v>4648</v>
      </c>
      <c r="C18" s="130">
        <v>128272</v>
      </c>
      <c r="D18" s="130">
        <v>5568</v>
      </c>
      <c r="E18" s="130">
        <v>9752</v>
      </c>
      <c r="F18" s="130">
        <v>1663</v>
      </c>
      <c r="G18" s="130">
        <v>684</v>
      </c>
      <c r="H18" s="130">
        <v>5910</v>
      </c>
      <c r="I18" s="130">
        <v>151849</v>
      </c>
      <c r="J18" s="49">
        <v>0.844733913295445</v>
      </c>
      <c r="K18" s="49">
        <v>0.0366680057162049</v>
      </c>
      <c r="L18" s="49">
        <v>0.0642216939196175</v>
      </c>
      <c r="M18" s="49">
        <v>0.010951669092322</v>
      </c>
      <c r="N18" s="49">
        <v>0.00450447484013724</v>
      </c>
      <c r="O18" s="49">
        <v>0.0389202431362735</v>
      </c>
    </row>
    <row r="19" spans="1:15" s="39" customFormat="1" ht="11.25">
      <c r="A19" s="48" t="s">
        <v>3356</v>
      </c>
      <c r="B19" s="48" t="s">
        <v>4662</v>
      </c>
      <c r="C19" s="130">
        <v>51956</v>
      </c>
      <c r="D19" s="130">
        <v>3912</v>
      </c>
      <c r="E19" s="130">
        <v>3042</v>
      </c>
      <c r="F19" s="130">
        <v>268</v>
      </c>
      <c r="G19" s="130">
        <v>540</v>
      </c>
      <c r="H19" s="130">
        <v>2391</v>
      </c>
      <c r="I19" s="130">
        <v>62111</v>
      </c>
      <c r="J19" s="49">
        <v>0.836502390880842</v>
      </c>
      <c r="K19" s="49">
        <v>0.0629840124937612</v>
      </c>
      <c r="L19" s="49">
        <v>0.0489768318011302</v>
      </c>
      <c r="M19" s="49">
        <v>0.00431485566163804</v>
      </c>
      <c r="N19" s="49">
        <v>0.00869411215404679</v>
      </c>
      <c r="O19" s="49">
        <v>0.0384955965931961</v>
      </c>
    </row>
    <row r="20" spans="1:15" s="39" customFormat="1" ht="11.25">
      <c r="A20" s="48" t="s">
        <v>3351</v>
      </c>
      <c r="B20" s="48" t="s">
        <v>4657</v>
      </c>
      <c r="C20" s="130">
        <v>76596</v>
      </c>
      <c r="D20" s="130">
        <v>7558</v>
      </c>
      <c r="E20" s="130">
        <v>6110</v>
      </c>
      <c r="F20" s="130">
        <v>766</v>
      </c>
      <c r="G20" s="130">
        <v>513</v>
      </c>
      <c r="H20" s="130">
        <v>3146</v>
      </c>
      <c r="I20" s="130">
        <v>94692</v>
      </c>
      <c r="J20" s="49">
        <v>0.808896210873147</v>
      </c>
      <c r="K20" s="49">
        <v>0.0798166687787775</v>
      </c>
      <c r="L20" s="49">
        <v>0.0645249862712795</v>
      </c>
      <c r="M20" s="49">
        <v>0.00808938453090018</v>
      </c>
      <c r="N20" s="49">
        <v>0.00541756431377519</v>
      </c>
      <c r="O20" s="49">
        <v>0.0332235035694673</v>
      </c>
    </row>
    <row r="21" spans="1:15" s="39" customFormat="1" ht="11.25">
      <c r="A21" s="48" t="s">
        <v>3358</v>
      </c>
      <c r="B21" s="48" t="s">
        <v>4664</v>
      </c>
      <c r="C21" s="130">
        <v>40442</v>
      </c>
      <c r="D21" s="130">
        <v>3042</v>
      </c>
      <c r="E21" s="130">
        <v>3443</v>
      </c>
      <c r="F21" s="130">
        <v>784</v>
      </c>
      <c r="G21" s="130">
        <v>451</v>
      </c>
      <c r="H21" s="130">
        <v>2083</v>
      </c>
      <c r="I21" s="130">
        <v>50245</v>
      </c>
      <c r="J21" s="49">
        <v>0.804896009553189</v>
      </c>
      <c r="K21" s="49">
        <v>0.0605433376455369</v>
      </c>
      <c r="L21" s="49">
        <v>0.0685242312667927</v>
      </c>
      <c r="M21" s="49">
        <v>0.0156035426410588</v>
      </c>
      <c r="N21" s="49">
        <v>0.00897601751418052</v>
      </c>
      <c r="O21" s="49">
        <v>0.0414568613792417</v>
      </c>
    </row>
    <row r="22" spans="1:15" s="39" customFormat="1" ht="11.25">
      <c r="A22" s="48" t="s">
        <v>3352</v>
      </c>
      <c r="B22" s="48" t="s">
        <v>4658</v>
      </c>
      <c r="C22" s="130">
        <v>73554</v>
      </c>
      <c r="D22" s="130">
        <v>2256</v>
      </c>
      <c r="E22" s="130">
        <v>9175</v>
      </c>
      <c r="F22" s="130">
        <v>1958</v>
      </c>
      <c r="G22" s="130">
        <v>574</v>
      </c>
      <c r="H22" s="130">
        <v>4029</v>
      </c>
      <c r="I22" s="130">
        <v>91546</v>
      </c>
      <c r="J22" s="49">
        <v>0.803464924737291</v>
      </c>
      <c r="K22" s="49">
        <v>0.0246433486990147</v>
      </c>
      <c r="L22" s="49">
        <v>0.100222838791427</v>
      </c>
      <c r="M22" s="49">
        <v>0.0213881545889498</v>
      </c>
      <c r="N22" s="49">
        <v>0.00627007187643371</v>
      </c>
      <c r="O22" s="49">
        <v>0.044010661306884</v>
      </c>
    </row>
    <row r="23" spans="1:15" s="39" customFormat="1" ht="11.25">
      <c r="A23" s="48" t="s">
        <v>3347</v>
      </c>
      <c r="B23" s="48" t="s">
        <v>4653</v>
      </c>
      <c r="C23" s="130">
        <v>101479</v>
      </c>
      <c r="D23" s="130">
        <v>3777</v>
      </c>
      <c r="E23" s="130">
        <v>16332</v>
      </c>
      <c r="F23" s="130">
        <v>1698</v>
      </c>
      <c r="G23" s="130">
        <v>314</v>
      </c>
      <c r="H23" s="130">
        <v>3840</v>
      </c>
      <c r="I23" s="130">
        <v>127440</v>
      </c>
      <c r="J23" s="49">
        <v>0.796288449466416</v>
      </c>
      <c r="K23" s="49">
        <v>0.0296374764595104</v>
      </c>
      <c r="L23" s="49">
        <v>0.128154425612053</v>
      </c>
      <c r="M23" s="49">
        <v>0.0133239171374765</v>
      </c>
      <c r="N23" s="49">
        <v>0.00246390458254865</v>
      </c>
      <c r="O23" s="49">
        <v>0.0301318267419962</v>
      </c>
    </row>
    <row r="24" spans="1:15" s="39" customFormat="1" ht="11.25">
      <c r="A24" s="48" t="s">
        <v>3360</v>
      </c>
      <c r="B24" s="48" t="s">
        <v>4666</v>
      </c>
      <c r="C24" s="130">
        <v>28236</v>
      </c>
      <c r="D24" s="130">
        <v>1578</v>
      </c>
      <c r="E24" s="130">
        <v>4114</v>
      </c>
      <c r="F24" s="130">
        <v>1505</v>
      </c>
      <c r="G24" s="130">
        <v>328</v>
      </c>
      <c r="H24" s="130">
        <v>1318</v>
      </c>
      <c r="I24" s="130">
        <v>37079</v>
      </c>
      <c r="J24" s="49">
        <v>0.761509210064996</v>
      </c>
      <c r="K24" s="49">
        <v>0.0425577820329567</v>
      </c>
      <c r="L24" s="49">
        <v>0.110952291054236</v>
      </c>
      <c r="M24" s="49">
        <v>0.0405890126486691</v>
      </c>
      <c r="N24" s="49">
        <v>0.00884597750748402</v>
      </c>
      <c r="O24" s="49">
        <v>0.0355457266916583</v>
      </c>
    </row>
    <row r="25" spans="1:15" s="39" customFormat="1" ht="11.25">
      <c r="A25" s="48" t="s">
        <v>3350</v>
      </c>
      <c r="B25" s="48" t="s">
        <v>4656</v>
      </c>
      <c r="C25" s="130">
        <v>84703</v>
      </c>
      <c r="D25" s="130">
        <v>4143</v>
      </c>
      <c r="E25" s="130">
        <v>15310</v>
      </c>
      <c r="F25" s="130">
        <v>451</v>
      </c>
      <c r="G25" s="130">
        <v>630</v>
      </c>
      <c r="H25" s="130">
        <v>9943</v>
      </c>
      <c r="I25" s="130">
        <v>115182</v>
      </c>
      <c r="J25" s="49">
        <v>0.735384000972374</v>
      </c>
      <c r="K25" s="49">
        <v>0.0359691618482055</v>
      </c>
      <c r="L25" s="49">
        <v>0.132920074317168</v>
      </c>
      <c r="M25" s="49">
        <v>0.00391554235904916</v>
      </c>
      <c r="N25" s="49">
        <v>0.00546960462572277</v>
      </c>
      <c r="O25" s="49">
        <v>0.0863242520532722</v>
      </c>
    </row>
    <row r="26" spans="1:15" s="39" customFormat="1" ht="12" thickBot="1">
      <c r="A26" s="54" t="s">
        <v>3365</v>
      </c>
      <c r="B26" s="54" t="s">
        <v>4668</v>
      </c>
      <c r="C26" s="131">
        <v>4143</v>
      </c>
      <c r="D26" s="131">
        <v>1245</v>
      </c>
      <c r="E26" s="131">
        <v>196</v>
      </c>
      <c r="F26" s="131">
        <v>10</v>
      </c>
      <c r="G26" s="131">
        <v>51</v>
      </c>
      <c r="H26" s="131">
        <v>191</v>
      </c>
      <c r="I26" s="131">
        <v>5836</v>
      </c>
      <c r="J26" s="55">
        <v>0.709904043865661</v>
      </c>
      <c r="K26" s="55">
        <v>0.213331048663468</v>
      </c>
      <c r="L26" s="55">
        <v>0.0335846470185058</v>
      </c>
      <c r="M26" s="55">
        <v>0.00171350239890336</v>
      </c>
      <c r="N26" s="55">
        <v>0.00873886223440713</v>
      </c>
      <c r="O26" s="55">
        <v>0.0327278958190541</v>
      </c>
    </row>
    <row r="27" spans="1:15" s="39" customFormat="1" ht="12" thickTop="1">
      <c r="A27" s="42"/>
      <c r="B27" s="42" t="s">
        <v>4442</v>
      </c>
      <c r="C27" s="44">
        <f>SUM(C2:C26)</f>
        <v>1861265</v>
      </c>
      <c r="D27" s="44">
        <f aca="true" t="shared" si="0" ref="D27:I27">SUM(D2:D26)</f>
        <v>89045</v>
      </c>
      <c r="E27" s="44">
        <f t="shared" si="0"/>
        <v>134400</v>
      </c>
      <c r="F27" s="44">
        <f t="shared" si="0"/>
        <v>20027</v>
      </c>
      <c r="G27" s="44">
        <f t="shared" si="0"/>
        <v>9995</v>
      </c>
      <c r="H27" s="44">
        <f t="shared" si="0"/>
        <v>72664</v>
      </c>
      <c r="I27" s="44">
        <f t="shared" si="0"/>
        <v>2187421</v>
      </c>
      <c r="J27" s="43">
        <f aca="true" t="shared" si="1" ref="J27:O27">C27/$I$27</f>
        <v>0.8508947294553724</v>
      </c>
      <c r="K27" s="43">
        <f t="shared" si="1"/>
        <v>0.040707755845811114</v>
      </c>
      <c r="L27" s="43">
        <f t="shared" si="1"/>
        <v>0.061442218941849785</v>
      </c>
      <c r="M27" s="43">
        <f t="shared" si="1"/>
        <v>0.009155530645449595</v>
      </c>
      <c r="N27" s="43">
        <f t="shared" si="1"/>
        <v>0.004569307874432951</v>
      </c>
      <c r="O27" s="43">
        <f t="shared" si="1"/>
        <v>0.03321902825290605</v>
      </c>
    </row>
    <row r="28" spans="1:15" s="39" customFormat="1" ht="11.25">
      <c r="A28" s="38"/>
      <c r="B28" s="38"/>
      <c r="C28" s="45"/>
      <c r="D28" s="45"/>
      <c r="E28" s="45"/>
      <c r="F28" s="45"/>
      <c r="G28" s="45"/>
      <c r="H28" s="45"/>
      <c r="I28" s="45"/>
      <c r="J28" s="41"/>
      <c r="K28" s="41"/>
      <c r="L28" s="41"/>
      <c r="M28" s="41"/>
      <c r="N28" s="41"/>
      <c r="O28" s="41"/>
    </row>
    <row r="29" spans="1:15" s="39" customFormat="1" ht="11.25">
      <c r="A29" s="38"/>
      <c r="B29" s="38"/>
      <c r="C29" s="45"/>
      <c r="D29" s="45"/>
      <c r="E29" s="45"/>
      <c r="F29" s="45"/>
      <c r="G29" s="45"/>
      <c r="H29" s="45"/>
      <c r="I29" s="45"/>
      <c r="J29" s="41"/>
      <c r="K29" s="41"/>
      <c r="L29" s="41"/>
      <c r="M29" s="41"/>
      <c r="N29" s="41"/>
      <c r="O29" s="41"/>
    </row>
    <row r="30" spans="1:15" s="39" customFormat="1" ht="11.25">
      <c r="A30" s="38"/>
      <c r="B30" s="38"/>
      <c r="C30" s="45"/>
      <c r="D30" s="45"/>
      <c r="E30" s="45"/>
      <c r="F30" s="45"/>
      <c r="G30" s="45"/>
      <c r="H30" s="45"/>
      <c r="I30" s="45"/>
      <c r="J30" s="41"/>
      <c r="K30" s="41"/>
      <c r="L30" s="41"/>
      <c r="M30" s="41"/>
      <c r="N30" s="41"/>
      <c r="O30" s="41"/>
    </row>
    <row r="31" spans="1:15" s="39" customFormat="1" ht="11.25">
      <c r="A31" s="38"/>
      <c r="B31" s="38"/>
      <c r="C31" s="45"/>
      <c r="D31" s="46"/>
      <c r="E31" s="45"/>
      <c r="F31" s="45"/>
      <c r="G31" s="45"/>
      <c r="H31" s="45"/>
      <c r="I31" s="45"/>
      <c r="J31" s="41"/>
      <c r="K31" s="41"/>
      <c r="L31" s="41"/>
      <c r="M31" s="41"/>
      <c r="N31" s="41"/>
      <c r="O31" s="41"/>
    </row>
    <row r="32" spans="1:15" s="39" customFormat="1" ht="11.25">
      <c r="A32" s="38"/>
      <c r="B32" s="38"/>
      <c r="C32" s="45"/>
      <c r="D32" s="45"/>
      <c r="E32" s="45"/>
      <c r="F32" s="45"/>
      <c r="G32" s="45"/>
      <c r="H32" s="45"/>
      <c r="I32" s="45"/>
      <c r="J32" s="41"/>
      <c r="K32" s="41"/>
      <c r="L32" s="41"/>
      <c r="M32" s="41"/>
      <c r="N32" s="41"/>
      <c r="O32" s="41"/>
    </row>
    <row r="33" spans="1:15" s="39" customFormat="1" ht="11.25">
      <c r="A33" s="38"/>
      <c r="B33" s="38"/>
      <c r="C33" s="45"/>
      <c r="D33" s="45"/>
      <c r="E33" s="45"/>
      <c r="F33" s="45"/>
      <c r="G33" s="45"/>
      <c r="H33" s="45"/>
      <c r="I33" s="45"/>
      <c r="J33" s="41"/>
      <c r="K33" s="41"/>
      <c r="L33" s="41"/>
      <c r="M33" s="41"/>
      <c r="N33" s="41"/>
      <c r="O33" s="41"/>
    </row>
    <row r="34" spans="1:15" s="39" customFormat="1" ht="11.25">
      <c r="A34" s="38"/>
      <c r="B34" s="38"/>
      <c r="C34" s="45"/>
      <c r="D34" s="45"/>
      <c r="E34" s="45"/>
      <c r="F34" s="45"/>
      <c r="G34" s="45"/>
      <c r="H34" s="45"/>
      <c r="I34" s="45"/>
      <c r="J34" s="41"/>
      <c r="K34" s="41"/>
      <c r="L34" s="41"/>
      <c r="M34" s="41"/>
      <c r="N34" s="41"/>
      <c r="O34" s="41"/>
    </row>
    <row r="35" spans="1:15" s="39" customFormat="1" ht="11.25">
      <c r="A35" s="38"/>
      <c r="B35" s="38"/>
      <c r="C35" s="45"/>
      <c r="D35" s="45"/>
      <c r="E35" s="45"/>
      <c r="F35" s="45"/>
      <c r="G35" s="45"/>
      <c r="H35" s="45"/>
      <c r="I35" s="45"/>
      <c r="J35" s="41"/>
      <c r="K35" s="41"/>
      <c r="L35" s="41"/>
      <c r="M35" s="41"/>
      <c r="N35" s="41"/>
      <c r="O35" s="41"/>
    </row>
    <row r="36" spans="1:15" s="39" customFormat="1" ht="11.25">
      <c r="A36" s="38"/>
      <c r="B36" s="38"/>
      <c r="C36" s="45"/>
      <c r="D36" s="45"/>
      <c r="E36" s="45"/>
      <c r="F36" s="45"/>
      <c r="G36" s="45"/>
      <c r="H36" s="45"/>
      <c r="I36" s="45"/>
      <c r="J36" s="41"/>
      <c r="K36" s="41"/>
      <c r="L36" s="41"/>
      <c r="M36" s="41"/>
      <c r="N36" s="41"/>
      <c r="O36" s="41"/>
    </row>
    <row r="37" spans="1:15" s="39" customFormat="1" ht="11.25">
      <c r="A37" s="38"/>
      <c r="B37" s="38"/>
      <c r="C37" s="45"/>
      <c r="D37" s="45"/>
      <c r="E37" s="45"/>
      <c r="F37" s="45"/>
      <c r="G37" s="45"/>
      <c r="H37" s="45"/>
      <c r="I37" s="45"/>
      <c r="J37" s="41"/>
      <c r="K37" s="41"/>
      <c r="L37" s="41"/>
      <c r="M37" s="41"/>
      <c r="N37" s="41"/>
      <c r="O37" s="41"/>
    </row>
    <row r="38" spans="1:15" s="39" customFormat="1" ht="11.25">
      <c r="A38" s="38"/>
      <c r="B38" s="38"/>
      <c r="C38" s="45"/>
      <c r="D38" s="45"/>
      <c r="E38" s="45"/>
      <c r="F38" s="45"/>
      <c r="G38" s="45"/>
      <c r="H38" s="45"/>
      <c r="I38" s="45"/>
      <c r="J38" s="41"/>
      <c r="K38" s="41"/>
      <c r="L38" s="41"/>
      <c r="M38" s="41"/>
      <c r="N38" s="41"/>
      <c r="O38" s="41"/>
    </row>
    <row r="39" spans="1:15" s="39" customFormat="1" ht="11.25">
      <c r="A39" s="38"/>
      <c r="B39" s="38"/>
      <c r="C39" s="45"/>
      <c r="D39" s="45"/>
      <c r="E39" s="45"/>
      <c r="F39" s="45"/>
      <c r="G39" s="45"/>
      <c r="H39" s="45"/>
      <c r="I39" s="45"/>
      <c r="J39" s="41"/>
      <c r="K39" s="41"/>
      <c r="L39" s="41"/>
      <c r="M39" s="41"/>
      <c r="N39" s="41"/>
      <c r="O39" s="41"/>
    </row>
    <row r="40" spans="1:15" s="39" customFormat="1" ht="11.25">
      <c r="A40" s="38"/>
      <c r="B40" s="38"/>
      <c r="C40" s="45"/>
      <c r="D40" s="45"/>
      <c r="E40" s="45"/>
      <c r="F40" s="45"/>
      <c r="G40" s="45"/>
      <c r="H40" s="45"/>
      <c r="I40" s="45"/>
      <c r="J40" s="41"/>
      <c r="K40" s="41"/>
      <c r="L40" s="41"/>
      <c r="M40" s="41"/>
      <c r="N40" s="41"/>
      <c r="O40" s="41"/>
    </row>
    <row r="41" spans="1:15" s="39" customFormat="1" ht="11.25">
      <c r="A41" s="38"/>
      <c r="B41" s="38"/>
      <c r="C41" s="45"/>
      <c r="D41" s="45"/>
      <c r="E41" s="45"/>
      <c r="F41" s="45"/>
      <c r="G41" s="45"/>
      <c r="H41" s="45"/>
      <c r="I41" s="45"/>
      <c r="J41" s="41"/>
      <c r="K41" s="41"/>
      <c r="L41" s="41"/>
      <c r="M41" s="41"/>
      <c r="N41" s="41"/>
      <c r="O41" s="41"/>
    </row>
    <row r="42" spans="1:15" s="39" customFormat="1" ht="11.25">
      <c r="A42" s="38"/>
      <c r="B42" s="38"/>
      <c r="C42" s="45"/>
      <c r="D42" s="45"/>
      <c r="E42" s="45"/>
      <c r="F42" s="45"/>
      <c r="G42" s="45"/>
      <c r="H42" s="45"/>
      <c r="I42" s="45"/>
      <c r="J42" s="41"/>
      <c r="K42" s="41"/>
      <c r="L42" s="41"/>
      <c r="M42" s="41"/>
      <c r="N42" s="41"/>
      <c r="O42" s="41"/>
    </row>
    <row r="43" spans="1:15" s="39" customFormat="1" ht="11.25">
      <c r="A43" s="38"/>
      <c r="B43" s="38"/>
      <c r="C43" s="45"/>
      <c r="D43" s="45"/>
      <c r="E43" s="45"/>
      <c r="F43" s="45"/>
      <c r="G43" s="45"/>
      <c r="H43" s="45"/>
      <c r="I43" s="45"/>
      <c r="J43" s="41"/>
      <c r="K43" s="41"/>
      <c r="L43" s="41"/>
      <c r="M43" s="41"/>
      <c r="N43" s="41"/>
      <c r="O43" s="41"/>
    </row>
    <row r="44" spans="1:15" s="39" customFormat="1" ht="11.25">
      <c r="A44" s="38"/>
      <c r="B44" s="38"/>
      <c r="C44" s="45"/>
      <c r="D44" s="45"/>
      <c r="E44" s="45"/>
      <c r="F44" s="45"/>
      <c r="G44" s="45"/>
      <c r="H44" s="45"/>
      <c r="I44" s="45"/>
      <c r="J44" s="41"/>
      <c r="K44" s="41"/>
      <c r="L44" s="41"/>
      <c r="M44" s="41"/>
      <c r="N44" s="41"/>
      <c r="O44" s="41"/>
    </row>
    <row r="45" spans="1:15" s="39" customFormat="1" ht="11.25">
      <c r="A45" s="38"/>
      <c r="B45" s="38"/>
      <c r="C45" s="45"/>
      <c r="D45" s="45"/>
      <c r="E45" s="45"/>
      <c r="F45" s="45"/>
      <c r="G45" s="45"/>
      <c r="H45" s="45"/>
      <c r="I45" s="45"/>
      <c r="J45" s="41"/>
      <c r="K45" s="41"/>
      <c r="L45" s="41"/>
      <c r="M45" s="41"/>
      <c r="N45" s="41"/>
      <c r="O45" s="41"/>
    </row>
    <row r="46" spans="1:15" s="39" customFormat="1" ht="11.25">
      <c r="A46" s="38"/>
      <c r="B46" s="38"/>
      <c r="C46" s="45"/>
      <c r="D46" s="45"/>
      <c r="E46" s="45"/>
      <c r="F46" s="45"/>
      <c r="G46" s="45"/>
      <c r="H46" s="45"/>
      <c r="I46" s="45"/>
      <c r="J46" s="41"/>
      <c r="K46" s="41"/>
      <c r="L46" s="41"/>
      <c r="M46" s="41"/>
      <c r="N46" s="41"/>
      <c r="O46" s="41"/>
    </row>
    <row r="47" spans="1:15" s="39" customFormat="1" ht="11.25">
      <c r="A47" s="38"/>
      <c r="B47" s="38"/>
      <c r="C47" s="45"/>
      <c r="D47" s="45"/>
      <c r="E47" s="45"/>
      <c r="F47" s="45"/>
      <c r="G47" s="45"/>
      <c r="H47" s="45"/>
      <c r="I47" s="45"/>
      <c r="J47" s="41"/>
      <c r="K47" s="41"/>
      <c r="L47" s="41"/>
      <c r="M47" s="41"/>
      <c r="N47" s="41"/>
      <c r="O47" s="41"/>
    </row>
    <row r="48" spans="1:15" s="39" customFormat="1" ht="11.25">
      <c r="A48" s="38"/>
      <c r="B48" s="38"/>
      <c r="C48" s="45"/>
      <c r="D48" s="45"/>
      <c r="E48" s="45"/>
      <c r="F48" s="46"/>
      <c r="G48" s="46"/>
      <c r="H48" s="45"/>
      <c r="I48" s="45"/>
      <c r="J48" s="41"/>
      <c r="K48" s="41"/>
      <c r="L48" s="41"/>
      <c r="M48" s="41"/>
      <c r="N48" s="41"/>
      <c r="O48" s="41"/>
    </row>
    <row r="49" spans="1:15" s="39" customFormat="1" ht="11.25">
      <c r="A49" s="38"/>
      <c r="B49" s="38"/>
      <c r="C49" s="45"/>
      <c r="D49" s="46"/>
      <c r="E49" s="46"/>
      <c r="F49" s="46"/>
      <c r="G49" s="46"/>
      <c r="H49" s="45"/>
      <c r="I49" s="45"/>
      <c r="J49" s="41"/>
      <c r="K49" s="41"/>
      <c r="L49" s="41"/>
      <c r="M49" s="41"/>
      <c r="N49" s="41"/>
      <c r="O49" s="41"/>
    </row>
    <row r="50" spans="1:15" s="39" customFormat="1" ht="11.25">
      <c r="A50" s="38"/>
      <c r="B50" s="38"/>
      <c r="C50" s="45"/>
      <c r="D50" s="45"/>
      <c r="E50" s="45"/>
      <c r="F50" s="45"/>
      <c r="G50" s="45"/>
      <c r="H50" s="45"/>
      <c r="I50" s="45"/>
      <c r="J50" s="41"/>
      <c r="K50" s="41"/>
      <c r="L50" s="41"/>
      <c r="M50" s="41"/>
      <c r="N50" s="41"/>
      <c r="O50" s="41"/>
    </row>
    <row r="51" spans="1:15" s="39" customFormat="1" ht="11.25">
      <c r="A51" s="38"/>
      <c r="B51" s="38"/>
      <c r="C51" s="45"/>
      <c r="D51" s="45"/>
      <c r="E51" s="45"/>
      <c r="F51" s="46"/>
      <c r="G51" s="46"/>
      <c r="H51" s="45"/>
      <c r="I51" s="45"/>
      <c r="J51" s="41"/>
      <c r="K51" s="41"/>
      <c r="L51" s="41"/>
      <c r="M51" s="41"/>
      <c r="N51" s="41"/>
      <c r="O51" s="41"/>
    </row>
    <row r="52" spans="1:15" s="39" customFormat="1" ht="11.25">
      <c r="A52" s="38"/>
      <c r="B52" s="38"/>
      <c r="C52" s="45"/>
      <c r="D52" s="45"/>
      <c r="E52" s="46"/>
      <c r="F52" s="46"/>
      <c r="G52" s="46"/>
      <c r="H52" s="45"/>
      <c r="I52" s="45"/>
      <c r="J52" s="41"/>
      <c r="K52" s="41"/>
      <c r="L52" s="41"/>
      <c r="M52" s="41"/>
      <c r="N52" s="41"/>
      <c r="O52" s="41"/>
    </row>
    <row r="53" spans="1:15" s="39" customFormat="1" ht="11.25">
      <c r="A53" s="38"/>
      <c r="B53" s="38"/>
      <c r="C53" s="45"/>
      <c r="D53" s="45"/>
      <c r="E53" s="45"/>
      <c r="F53" s="45"/>
      <c r="G53" s="45"/>
      <c r="H53" s="45"/>
      <c r="I53" s="45"/>
      <c r="J53" s="41"/>
      <c r="K53" s="41"/>
      <c r="L53" s="41"/>
      <c r="M53" s="41"/>
      <c r="N53" s="41"/>
      <c r="O53" s="41"/>
    </row>
    <row r="54" spans="1:15" s="39" customFormat="1" ht="11.25">
      <c r="A54" s="38"/>
      <c r="B54" s="38"/>
      <c r="C54" s="45"/>
      <c r="D54" s="45"/>
      <c r="E54" s="45"/>
      <c r="F54" s="46"/>
      <c r="G54" s="45"/>
      <c r="H54" s="45"/>
      <c r="I54" s="45"/>
      <c r="J54" s="41"/>
      <c r="K54" s="41"/>
      <c r="L54" s="41"/>
      <c r="M54" s="41"/>
      <c r="N54" s="41"/>
      <c r="O54" s="41"/>
    </row>
    <row r="55" spans="1:15" s="39" customFormat="1" ht="11.25">
      <c r="A55" s="38"/>
      <c r="B55" s="38"/>
      <c r="C55" s="45"/>
      <c r="D55" s="46"/>
      <c r="E55" s="45"/>
      <c r="F55" s="46"/>
      <c r="G55" s="45"/>
      <c r="H55" s="45"/>
      <c r="I55" s="45"/>
      <c r="J55" s="41"/>
      <c r="K55" s="41"/>
      <c r="L55" s="41"/>
      <c r="M55" s="41"/>
      <c r="N55" s="41"/>
      <c r="O55" s="41"/>
    </row>
    <row r="56" spans="1:15" s="39" customFormat="1" ht="11.25">
      <c r="A56" s="38"/>
      <c r="B56" s="38"/>
      <c r="C56" s="45"/>
      <c r="D56" s="45"/>
      <c r="E56" s="45"/>
      <c r="F56" s="45"/>
      <c r="G56" s="46"/>
      <c r="H56" s="45"/>
      <c r="I56" s="45"/>
      <c r="J56" s="41"/>
      <c r="K56" s="41"/>
      <c r="L56" s="41"/>
      <c r="M56" s="41"/>
      <c r="N56" s="41"/>
      <c r="O56" s="41"/>
    </row>
    <row r="57" spans="1:15" s="39" customFormat="1" ht="11.25">
      <c r="A57" s="38"/>
      <c r="B57" s="38"/>
      <c r="C57" s="45"/>
      <c r="D57" s="46"/>
      <c r="E57" s="45"/>
      <c r="F57" s="46"/>
      <c r="G57" s="46"/>
      <c r="H57" s="45"/>
      <c r="I57" s="45"/>
      <c r="J57" s="41"/>
      <c r="K57" s="41"/>
      <c r="L57" s="41"/>
      <c r="M57" s="41"/>
      <c r="N57" s="41"/>
      <c r="O57" s="41"/>
    </row>
    <row r="58" spans="1:15" s="39" customFormat="1" ht="11.25">
      <c r="A58" s="38"/>
      <c r="B58" s="38"/>
      <c r="C58" s="46"/>
      <c r="D58" s="45"/>
      <c r="E58" s="46"/>
      <c r="F58" s="46"/>
      <c r="G58" s="45"/>
      <c r="H58" s="46"/>
      <c r="I58" s="45"/>
      <c r="J58" s="41"/>
      <c r="K58" s="41"/>
      <c r="L58" s="41"/>
      <c r="M58" s="41"/>
      <c r="N58" s="41"/>
      <c r="O58" s="41"/>
    </row>
    <row r="59" spans="1:15" s="39" customFormat="1" ht="11.25">
      <c r="A59" s="38"/>
      <c r="B59" s="38"/>
      <c r="C59" s="46"/>
      <c r="D59" s="46"/>
      <c r="E59" s="45"/>
      <c r="F59" s="46"/>
      <c r="G59" s="46"/>
      <c r="H59" s="45"/>
      <c r="I59" s="45"/>
      <c r="J59" s="41"/>
      <c r="K59" s="41"/>
      <c r="L59" s="41"/>
      <c r="M59" s="41"/>
      <c r="N59" s="41"/>
      <c r="O59" s="41"/>
    </row>
    <row r="60" spans="1:15" s="39" customFormat="1" ht="11.25">
      <c r="A60" s="38"/>
      <c r="B60" s="38"/>
      <c r="C60" s="46"/>
      <c r="D60" s="46"/>
      <c r="E60" s="46"/>
      <c r="F60" s="45"/>
      <c r="G60" s="46"/>
      <c r="H60" s="45"/>
      <c r="I60" s="45"/>
      <c r="J60" s="41"/>
      <c r="K60" s="41"/>
      <c r="L60" s="41"/>
      <c r="M60" s="41"/>
      <c r="N60" s="41"/>
      <c r="O60" s="41"/>
    </row>
    <row r="61" spans="1:15" s="39" customFormat="1" ht="11.25">
      <c r="A61" s="38"/>
      <c r="B61" s="38"/>
      <c r="C61" s="46"/>
      <c r="D61" s="46"/>
      <c r="E61" s="46"/>
      <c r="F61" s="46"/>
      <c r="G61" s="46"/>
      <c r="H61" s="45"/>
      <c r="I61" s="45"/>
      <c r="J61" s="41"/>
      <c r="K61" s="41"/>
      <c r="L61" s="41"/>
      <c r="M61" s="41"/>
      <c r="N61" s="41"/>
      <c r="O61" s="41"/>
    </row>
    <row r="62" spans="1:15" s="39" customFormat="1" ht="11.25">
      <c r="A62" s="38"/>
      <c r="B62" s="38"/>
      <c r="C62" s="46"/>
      <c r="D62" s="46"/>
      <c r="E62" s="46"/>
      <c r="F62" s="46"/>
      <c r="G62" s="46"/>
      <c r="H62" s="45"/>
      <c r="I62" s="45"/>
      <c r="J62" s="41"/>
      <c r="K62" s="41"/>
      <c r="L62" s="41"/>
      <c r="M62" s="41"/>
      <c r="N62" s="41"/>
      <c r="O62" s="41"/>
    </row>
    <row r="63" spans="1:15" s="39" customFormat="1" ht="11.25">
      <c r="A63" s="38"/>
      <c r="B63" s="38"/>
      <c r="C63" s="46"/>
      <c r="D63" s="46"/>
      <c r="E63" s="46"/>
      <c r="F63" s="46"/>
      <c r="G63" s="46"/>
      <c r="H63" s="45"/>
      <c r="I63" s="45"/>
      <c r="J63" s="41"/>
      <c r="K63" s="41"/>
      <c r="L63" s="41"/>
      <c r="M63" s="41"/>
      <c r="N63" s="41"/>
      <c r="O63" s="41"/>
    </row>
    <row r="64" spans="1:15" s="39" customFormat="1" ht="11.25">
      <c r="A64" s="38"/>
      <c r="B64" s="38"/>
      <c r="C64" s="46"/>
      <c r="D64" s="46"/>
      <c r="E64" s="46"/>
      <c r="F64" s="46"/>
      <c r="G64" s="46"/>
      <c r="H64" s="45"/>
      <c r="I64" s="45"/>
      <c r="J64" s="41"/>
      <c r="K64" s="41"/>
      <c r="L64" s="41"/>
      <c r="M64" s="41"/>
      <c r="N64" s="41"/>
      <c r="O64" s="41"/>
    </row>
    <row r="65" spans="1:15" s="39" customFormat="1" ht="11.25">
      <c r="A65" s="38"/>
      <c r="B65" s="38"/>
      <c r="C65" s="46"/>
      <c r="D65" s="46"/>
      <c r="E65" s="46"/>
      <c r="F65" s="46"/>
      <c r="G65" s="46"/>
      <c r="H65" s="45"/>
      <c r="I65" s="45"/>
      <c r="J65" s="41"/>
      <c r="K65" s="41"/>
      <c r="L65" s="41"/>
      <c r="M65" s="41"/>
      <c r="N65" s="41"/>
      <c r="O65" s="41"/>
    </row>
    <row r="66" spans="1:15" s="39" customFormat="1" ht="11.25">
      <c r="A66" s="38"/>
      <c r="B66" s="38"/>
      <c r="C66" s="46"/>
      <c r="D66" s="46"/>
      <c r="E66" s="46"/>
      <c r="F66" s="46"/>
      <c r="G66" s="46"/>
      <c r="H66" s="45"/>
      <c r="I66" s="45"/>
      <c r="J66" s="41"/>
      <c r="K66" s="41"/>
      <c r="L66" s="41"/>
      <c r="M66" s="41"/>
      <c r="N66" s="41"/>
      <c r="O66" s="41"/>
    </row>
    <row r="67" spans="1:15" s="39" customFormat="1" ht="11.25">
      <c r="A67" s="38"/>
      <c r="B67" s="38"/>
      <c r="C67" s="46"/>
      <c r="D67" s="46"/>
      <c r="E67" s="46"/>
      <c r="F67" s="46"/>
      <c r="G67" s="46"/>
      <c r="H67" s="45"/>
      <c r="I67" s="45"/>
      <c r="J67" s="41"/>
      <c r="K67" s="41"/>
      <c r="L67" s="41"/>
      <c r="M67" s="41"/>
      <c r="N67" s="41"/>
      <c r="O67" s="41"/>
    </row>
    <row r="68" spans="1:15" s="39" customFormat="1" ht="11.25">
      <c r="A68" s="38"/>
      <c r="B68" s="38"/>
      <c r="C68" s="46"/>
      <c r="D68" s="46"/>
      <c r="E68" s="46"/>
      <c r="F68" s="46"/>
      <c r="G68" s="46"/>
      <c r="H68" s="45"/>
      <c r="I68" s="45"/>
      <c r="J68" s="41"/>
      <c r="K68" s="41"/>
      <c r="L68" s="41"/>
      <c r="M68" s="41"/>
      <c r="N68" s="41"/>
      <c r="O68" s="41"/>
    </row>
    <row r="69" spans="1:15" s="39" customFormat="1" ht="11.25">
      <c r="A69" s="38"/>
      <c r="B69" s="38"/>
      <c r="C69" s="46"/>
      <c r="D69" s="46"/>
      <c r="E69" s="46"/>
      <c r="F69" s="46"/>
      <c r="G69" s="46"/>
      <c r="H69" s="45"/>
      <c r="I69" s="45"/>
      <c r="J69" s="41"/>
      <c r="K69" s="41"/>
      <c r="L69" s="41"/>
      <c r="M69" s="41"/>
      <c r="N69" s="41"/>
      <c r="O69" s="41"/>
    </row>
    <row r="70" spans="1:15" s="39" customFormat="1" ht="11.25">
      <c r="A70" s="38"/>
      <c r="B70" s="38"/>
      <c r="C70" s="46"/>
      <c r="D70" s="46"/>
      <c r="E70" s="46"/>
      <c r="F70" s="46"/>
      <c r="G70" s="46"/>
      <c r="H70" s="45"/>
      <c r="I70" s="45"/>
      <c r="J70" s="41"/>
      <c r="K70" s="41"/>
      <c r="L70" s="41"/>
      <c r="M70" s="41"/>
      <c r="N70" s="41"/>
      <c r="O70" s="41"/>
    </row>
    <row r="71" spans="1:15" s="39" customFormat="1" ht="11.25">
      <c r="A71" s="38"/>
      <c r="B71" s="38"/>
      <c r="C71" s="46"/>
      <c r="D71" s="46"/>
      <c r="E71" s="46"/>
      <c r="F71" s="46"/>
      <c r="G71" s="46"/>
      <c r="H71" s="45"/>
      <c r="I71" s="45"/>
      <c r="J71" s="41"/>
      <c r="K71" s="41"/>
      <c r="L71" s="41"/>
      <c r="M71" s="41"/>
      <c r="N71" s="41"/>
      <c r="O71" s="41"/>
    </row>
    <row r="72" spans="1:15" s="39" customFormat="1" ht="11.25">
      <c r="A72" s="38"/>
      <c r="B72" s="38"/>
      <c r="C72" s="46"/>
      <c r="D72" s="46"/>
      <c r="E72" s="46"/>
      <c r="F72" s="46"/>
      <c r="G72" s="46"/>
      <c r="H72" s="45"/>
      <c r="I72" s="45"/>
      <c r="J72" s="41"/>
      <c r="K72" s="41"/>
      <c r="L72" s="41"/>
      <c r="M72" s="41"/>
      <c r="N72" s="41"/>
      <c r="O72" s="41"/>
    </row>
    <row r="73" spans="1:15" s="39" customFormat="1" ht="11.25">
      <c r="A73" s="38"/>
      <c r="B73" s="38"/>
      <c r="C73" s="46"/>
      <c r="D73" s="46"/>
      <c r="E73" s="46"/>
      <c r="F73" s="46"/>
      <c r="G73" s="46"/>
      <c r="H73" s="45"/>
      <c r="I73" s="45"/>
      <c r="J73" s="41"/>
      <c r="K73" s="41"/>
      <c r="L73" s="41"/>
      <c r="M73" s="41"/>
      <c r="N73" s="41"/>
      <c r="O73" s="41"/>
    </row>
    <row r="74" spans="1:15" s="39" customFormat="1" ht="11.25">
      <c r="A74" s="38"/>
      <c r="B74" s="38"/>
      <c r="C74" s="46"/>
      <c r="D74" s="46"/>
      <c r="E74" s="46"/>
      <c r="F74" s="46"/>
      <c r="G74" s="46"/>
      <c r="H74" s="45"/>
      <c r="I74" s="45"/>
      <c r="J74" s="41"/>
      <c r="K74" s="41"/>
      <c r="L74" s="41"/>
      <c r="M74" s="41"/>
      <c r="N74" s="41"/>
      <c r="O74" s="41"/>
    </row>
    <row r="75" spans="1:15" s="39" customFormat="1" ht="11.25">
      <c r="A75" s="38"/>
      <c r="B75" s="38"/>
      <c r="C75" s="46"/>
      <c r="D75" s="46"/>
      <c r="E75" s="46"/>
      <c r="F75" s="46"/>
      <c r="G75" s="46"/>
      <c r="H75" s="45"/>
      <c r="I75" s="45"/>
      <c r="J75" s="41"/>
      <c r="K75" s="41"/>
      <c r="L75" s="41"/>
      <c r="M75" s="41"/>
      <c r="N75" s="41"/>
      <c r="O75" s="41"/>
    </row>
    <row r="76" spans="1:15" s="39" customFormat="1" ht="11.25">
      <c r="A76" s="38"/>
      <c r="B76" s="38"/>
      <c r="C76" s="46"/>
      <c r="D76" s="46"/>
      <c r="E76" s="46"/>
      <c r="F76" s="46"/>
      <c r="G76" s="46"/>
      <c r="H76" s="45"/>
      <c r="I76" s="45"/>
      <c r="J76" s="41"/>
      <c r="K76" s="41"/>
      <c r="L76" s="41"/>
      <c r="M76" s="41"/>
      <c r="N76" s="41"/>
      <c r="O76" s="41"/>
    </row>
    <row r="77" spans="1:15" s="39" customFormat="1" ht="11.25">
      <c r="A77" s="38"/>
      <c r="B77" s="38"/>
      <c r="C77" s="46"/>
      <c r="D77" s="46"/>
      <c r="E77" s="46"/>
      <c r="F77" s="46"/>
      <c r="G77" s="46"/>
      <c r="H77" s="46"/>
      <c r="I77" s="45"/>
      <c r="J77" s="41"/>
      <c r="K77" s="41"/>
      <c r="L77" s="41"/>
      <c r="M77" s="41"/>
      <c r="N77" s="41"/>
      <c r="O77" s="41"/>
    </row>
    <row r="78" spans="1:15" s="39" customFormat="1" ht="11.25">
      <c r="A78" s="38"/>
      <c r="B78" s="38"/>
      <c r="C78" s="46"/>
      <c r="D78" s="46"/>
      <c r="E78" s="46"/>
      <c r="F78" s="46"/>
      <c r="G78" s="46"/>
      <c r="H78" s="46"/>
      <c r="I78" s="45"/>
      <c r="J78" s="41"/>
      <c r="K78" s="41"/>
      <c r="L78" s="41"/>
      <c r="M78" s="41"/>
      <c r="N78" s="41"/>
      <c r="O78" s="41"/>
    </row>
    <row r="79" spans="1:15" s="39" customFormat="1" ht="11.25">
      <c r="A79" s="38"/>
      <c r="B79" s="38"/>
      <c r="C79" s="46"/>
      <c r="D79" s="46"/>
      <c r="E79" s="46"/>
      <c r="F79" s="46"/>
      <c r="G79" s="46"/>
      <c r="H79" s="46"/>
      <c r="I79" s="45"/>
      <c r="J79" s="41"/>
      <c r="K79" s="41"/>
      <c r="L79" s="41"/>
      <c r="M79" s="41"/>
      <c r="N79" s="41"/>
      <c r="O79" s="41"/>
    </row>
    <row r="80" spans="1:15" s="39" customFormat="1" ht="11.25">
      <c r="A80" s="38"/>
      <c r="B80" s="38"/>
      <c r="C80" s="46"/>
      <c r="D80" s="46"/>
      <c r="E80" s="46"/>
      <c r="F80" s="46"/>
      <c r="G80" s="46"/>
      <c r="H80" s="46"/>
      <c r="I80" s="45"/>
      <c r="J80" s="41"/>
      <c r="K80" s="41"/>
      <c r="L80" s="41"/>
      <c r="M80" s="41"/>
      <c r="N80" s="41"/>
      <c r="O80" s="41"/>
    </row>
    <row r="81" spans="1:15" s="39" customFormat="1" ht="11.25">
      <c r="A81" s="38"/>
      <c r="B81" s="38"/>
      <c r="C81" s="46"/>
      <c r="D81" s="46"/>
      <c r="E81" s="46"/>
      <c r="F81" s="46"/>
      <c r="G81" s="46"/>
      <c r="H81" s="46"/>
      <c r="I81" s="45"/>
      <c r="J81" s="41"/>
      <c r="K81" s="41"/>
      <c r="L81" s="41"/>
      <c r="M81" s="41"/>
      <c r="N81" s="41"/>
      <c r="O81" s="41"/>
    </row>
    <row r="82" spans="1:15" s="39" customFormat="1" ht="11.25">
      <c r="A82" s="38"/>
      <c r="B82" s="38"/>
      <c r="C82" s="46"/>
      <c r="D82" s="46"/>
      <c r="E82" s="46"/>
      <c r="F82" s="46"/>
      <c r="G82" s="46"/>
      <c r="H82" s="46"/>
      <c r="I82" s="45"/>
      <c r="J82" s="41"/>
      <c r="K82" s="41"/>
      <c r="L82" s="41"/>
      <c r="M82" s="41"/>
      <c r="N82" s="41"/>
      <c r="O82" s="41"/>
    </row>
    <row r="83" spans="1:15" s="39" customFormat="1" ht="11.25">
      <c r="A83" s="38"/>
      <c r="B83" s="38"/>
      <c r="C83" s="46"/>
      <c r="D83" s="46"/>
      <c r="E83" s="46"/>
      <c r="F83" s="46"/>
      <c r="G83" s="46"/>
      <c r="H83" s="46"/>
      <c r="I83" s="45"/>
      <c r="J83" s="41"/>
      <c r="K83" s="41"/>
      <c r="L83" s="41"/>
      <c r="M83" s="41"/>
      <c r="N83" s="41"/>
      <c r="O83" s="41"/>
    </row>
    <row r="84" spans="1:15" s="39" customFormat="1" ht="11.25">
      <c r="A84" s="38"/>
      <c r="B84" s="38"/>
      <c r="C84" s="46"/>
      <c r="D84" s="46"/>
      <c r="E84" s="46"/>
      <c r="F84" s="46"/>
      <c r="G84" s="46"/>
      <c r="H84" s="46"/>
      <c r="I84" s="45"/>
      <c r="J84" s="41"/>
      <c r="K84" s="41"/>
      <c r="L84" s="41"/>
      <c r="M84" s="41"/>
      <c r="N84" s="41"/>
      <c r="O84" s="41"/>
    </row>
    <row r="85" spans="1:15" s="39" customFormat="1" ht="11.25">
      <c r="A85" s="38"/>
      <c r="B85" s="38"/>
      <c r="C85" s="46"/>
      <c r="D85" s="46"/>
      <c r="E85" s="46"/>
      <c r="F85" s="46"/>
      <c r="G85" s="46"/>
      <c r="H85" s="46"/>
      <c r="I85" s="45"/>
      <c r="J85" s="41"/>
      <c r="K85" s="41"/>
      <c r="L85" s="41"/>
      <c r="M85" s="41"/>
      <c r="N85" s="41"/>
      <c r="O85" s="41"/>
    </row>
    <row r="86" spans="1:15" s="39" customFormat="1" ht="11.25">
      <c r="A86" s="38"/>
      <c r="B86" s="38"/>
      <c r="C86" s="46"/>
      <c r="D86" s="46"/>
      <c r="E86" s="46"/>
      <c r="F86" s="46"/>
      <c r="G86" s="46"/>
      <c r="H86" s="46"/>
      <c r="I86" s="45"/>
      <c r="J86" s="41"/>
      <c r="K86" s="41"/>
      <c r="L86" s="41"/>
      <c r="M86" s="41"/>
      <c r="N86" s="41"/>
      <c r="O86" s="41"/>
    </row>
    <row r="87" spans="1:15" s="39" customFormat="1" ht="11.25">
      <c r="A87" s="38"/>
      <c r="B87" s="38"/>
      <c r="C87" s="46"/>
      <c r="D87" s="46"/>
      <c r="E87" s="46"/>
      <c r="F87" s="46"/>
      <c r="G87" s="46"/>
      <c r="H87" s="46"/>
      <c r="I87" s="45"/>
      <c r="J87" s="41"/>
      <c r="K87" s="41"/>
      <c r="L87" s="41"/>
      <c r="M87" s="41"/>
      <c r="N87" s="41"/>
      <c r="O87" s="41"/>
    </row>
    <row r="88" spans="3:15" s="39" customFormat="1" ht="11.25">
      <c r="C88" s="47"/>
      <c r="D88" s="47"/>
      <c r="E88" s="47"/>
      <c r="F88" s="47"/>
      <c r="G88" s="47"/>
      <c r="H88" s="47"/>
      <c r="I88" s="47"/>
      <c r="J88" s="40"/>
      <c r="K88" s="40"/>
      <c r="L88" s="40"/>
      <c r="M88" s="40"/>
      <c r="N88" s="40"/>
      <c r="O88" s="40"/>
    </row>
    <row r="89" spans="3:15" s="39" customFormat="1" ht="11.25">
      <c r="C89" s="47"/>
      <c r="D89" s="47"/>
      <c r="E89" s="47"/>
      <c r="F89" s="47"/>
      <c r="G89" s="47"/>
      <c r="H89" s="47"/>
      <c r="I89" s="47"/>
      <c r="J89" s="40"/>
      <c r="K89" s="40"/>
      <c r="L89" s="40"/>
      <c r="M89" s="40"/>
      <c r="N89" s="40"/>
      <c r="O89" s="40"/>
    </row>
    <row r="90" spans="3:15" s="39" customFormat="1" ht="11.25">
      <c r="C90" s="47"/>
      <c r="D90" s="47"/>
      <c r="E90" s="47"/>
      <c r="F90" s="47"/>
      <c r="G90" s="47"/>
      <c r="H90" s="47"/>
      <c r="I90" s="47"/>
      <c r="J90" s="40"/>
      <c r="K90" s="40"/>
      <c r="L90" s="40"/>
      <c r="M90" s="40"/>
      <c r="N90" s="40"/>
      <c r="O90" s="40"/>
    </row>
    <row r="91" spans="3:15" s="39" customFormat="1" ht="11.25">
      <c r="C91" s="47"/>
      <c r="D91" s="47"/>
      <c r="E91" s="47"/>
      <c r="F91" s="47"/>
      <c r="G91" s="47"/>
      <c r="H91" s="47"/>
      <c r="I91" s="47"/>
      <c r="J91" s="40"/>
      <c r="K91" s="40"/>
      <c r="L91" s="40"/>
      <c r="M91" s="40"/>
      <c r="N91" s="40"/>
      <c r="O91" s="40"/>
    </row>
    <row r="92" spans="3:15" s="39" customFormat="1" ht="11.25">
      <c r="C92" s="47"/>
      <c r="D92" s="47"/>
      <c r="E92" s="47"/>
      <c r="F92" s="47"/>
      <c r="G92" s="47"/>
      <c r="H92" s="47"/>
      <c r="I92" s="47"/>
      <c r="J92" s="40"/>
      <c r="K92" s="40"/>
      <c r="L92" s="40"/>
      <c r="M92" s="40"/>
      <c r="N92" s="40"/>
      <c r="O92" s="40"/>
    </row>
    <row r="93" spans="3:15" s="39" customFormat="1" ht="11.25">
      <c r="C93" s="47"/>
      <c r="D93" s="47"/>
      <c r="E93" s="47"/>
      <c r="F93" s="47"/>
      <c r="G93" s="47"/>
      <c r="H93" s="47"/>
      <c r="I93" s="47"/>
      <c r="J93" s="40"/>
      <c r="K93" s="40"/>
      <c r="L93" s="40"/>
      <c r="M93" s="40"/>
      <c r="N93" s="40"/>
      <c r="O93" s="40"/>
    </row>
    <row r="94" spans="3:15" s="39" customFormat="1" ht="11.25">
      <c r="C94" s="47"/>
      <c r="D94" s="47"/>
      <c r="E94" s="47"/>
      <c r="F94" s="47"/>
      <c r="G94" s="47"/>
      <c r="H94" s="47"/>
      <c r="I94" s="47"/>
      <c r="J94" s="40"/>
      <c r="K94" s="40"/>
      <c r="L94" s="40"/>
      <c r="M94" s="40"/>
      <c r="N94" s="40"/>
      <c r="O94" s="40"/>
    </row>
    <row r="95" spans="3:15" s="39" customFormat="1" ht="11.25">
      <c r="C95" s="47"/>
      <c r="D95" s="47"/>
      <c r="E95" s="47"/>
      <c r="F95" s="47"/>
      <c r="G95" s="47"/>
      <c r="H95" s="47"/>
      <c r="I95" s="47"/>
      <c r="J95" s="40"/>
      <c r="K95" s="40"/>
      <c r="L95" s="40"/>
      <c r="M95" s="40"/>
      <c r="N95" s="40"/>
      <c r="O95" s="40"/>
    </row>
    <row r="96" spans="3:15" s="39" customFormat="1" ht="11.25">
      <c r="C96" s="47"/>
      <c r="D96" s="47"/>
      <c r="E96" s="47"/>
      <c r="F96" s="47"/>
      <c r="G96" s="47"/>
      <c r="H96" s="47"/>
      <c r="I96" s="47"/>
      <c r="J96" s="40"/>
      <c r="K96" s="40"/>
      <c r="L96" s="40"/>
      <c r="M96" s="40"/>
      <c r="N96" s="40"/>
      <c r="O96" s="40"/>
    </row>
    <row r="97" spans="3:15" s="39" customFormat="1" ht="11.25">
      <c r="C97" s="47"/>
      <c r="D97" s="47"/>
      <c r="E97" s="47"/>
      <c r="F97" s="47"/>
      <c r="G97" s="47"/>
      <c r="H97" s="47"/>
      <c r="I97" s="47"/>
      <c r="J97" s="40"/>
      <c r="K97" s="40"/>
      <c r="L97" s="40"/>
      <c r="M97" s="40"/>
      <c r="N97" s="40"/>
      <c r="O97" s="40"/>
    </row>
    <row r="98" spans="3:15" s="39" customFormat="1" ht="11.25">
      <c r="C98" s="47"/>
      <c r="D98" s="47"/>
      <c r="E98" s="47"/>
      <c r="F98" s="47"/>
      <c r="G98" s="47"/>
      <c r="H98" s="47"/>
      <c r="I98" s="47"/>
      <c r="J98" s="40"/>
      <c r="K98" s="40"/>
      <c r="L98" s="40"/>
      <c r="M98" s="40"/>
      <c r="N98" s="40"/>
      <c r="O98" s="40"/>
    </row>
    <row r="99" spans="3:15" s="39" customFormat="1" ht="11.25">
      <c r="C99" s="47"/>
      <c r="D99" s="47"/>
      <c r="E99" s="47"/>
      <c r="F99" s="47"/>
      <c r="G99" s="47"/>
      <c r="H99" s="47"/>
      <c r="I99" s="47"/>
      <c r="J99" s="40"/>
      <c r="K99" s="40"/>
      <c r="L99" s="40"/>
      <c r="M99" s="40"/>
      <c r="N99" s="40"/>
      <c r="O99" s="40"/>
    </row>
    <row r="100" spans="3:15" s="39" customFormat="1" ht="11.25">
      <c r="C100" s="47"/>
      <c r="D100" s="47"/>
      <c r="E100" s="47"/>
      <c r="F100" s="47"/>
      <c r="G100" s="47"/>
      <c r="H100" s="47"/>
      <c r="I100" s="47"/>
      <c r="J100" s="40"/>
      <c r="K100" s="40"/>
      <c r="L100" s="40"/>
      <c r="M100" s="40"/>
      <c r="N100" s="40"/>
      <c r="O100" s="40"/>
    </row>
    <row r="101" spans="3:15" s="39" customFormat="1" ht="11.25">
      <c r="C101" s="47"/>
      <c r="D101" s="47"/>
      <c r="E101" s="47"/>
      <c r="F101" s="47"/>
      <c r="G101" s="47"/>
      <c r="H101" s="47"/>
      <c r="I101" s="47"/>
      <c r="J101" s="40"/>
      <c r="K101" s="40"/>
      <c r="L101" s="40"/>
      <c r="M101" s="40"/>
      <c r="N101" s="40"/>
      <c r="O101" s="40"/>
    </row>
    <row r="102" spans="3:15" s="39" customFormat="1" ht="11.25">
      <c r="C102" s="47"/>
      <c r="D102" s="47"/>
      <c r="E102" s="47"/>
      <c r="F102" s="47"/>
      <c r="G102" s="47"/>
      <c r="H102" s="47"/>
      <c r="I102" s="47"/>
      <c r="J102" s="40"/>
      <c r="K102" s="40"/>
      <c r="L102" s="40"/>
      <c r="M102" s="40"/>
      <c r="N102" s="40"/>
      <c r="O102" s="40"/>
    </row>
    <row r="103" spans="3:15" s="39" customFormat="1" ht="11.25">
      <c r="C103" s="47"/>
      <c r="D103" s="47"/>
      <c r="E103" s="47"/>
      <c r="F103" s="47"/>
      <c r="G103" s="47"/>
      <c r="H103" s="47"/>
      <c r="I103" s="47"/>
      <c r="J103" s="40"/>
      <c r="K103" s="40"/>
      <c r="L103" s="40"/>
      <c r="M103" s="40"/>
      <c r="N103" s="40"/>
      <c r="O103" s="40"/>
    </row>
    <row r="104" spans="3:15" s="39" customFormat="1" ht="11.25">
      <c r="C104" s="47"/>
      <c r="D104" s="47"/>
      <c r="E104" s="47"/>
      <c r="F104" s="47"/>
      <c r="G104" s="47"/>
      <c r="H104" s="47"/>
      <c r="I104" s="47"/>
      <c r="J104" s="40"/>
      <c r="K104" s="40"/>
      <c r="L104" s="40"/>
      <c r="M104" s="40"/>
      <c r="N104" s="40"/>
      <c r="O104" s="40"/>
    </row>
    <row r="105" spans="3:15" s="39" customFormat="1" ht="11.25">
      <c r="C105" s="47"/>
      <c r="D105" s="47"/>
      <c r="E105" s="47"/>
      <c r="F105" s="47"/>
      <c r="G105" s="47"/>
      <c r="H105" s="47"/>
      <c r="I105" s="47"/>
      <c r="J105" s="40"/>
      <c r="K105" s="40"/>
      <c r="L105" s="40"/>
      <c r="M105" s="40"/>
      <c r="N105" s="40"/>
      <c r="O105" s="40"/>
    </row>
    <row r="106" spans="3:15" s="39" customFormat="1" ht="11.25">
      <c r="C106" s="47"/>
      <c r="D106" s="47"/>
      <c r="E106" s="47"/>
      <c r="F106" s="47"/>
      <c r="G106" s="47"/>
      <c r="H106" s="47"/>
      <c r="I106" s="47"/>
      <c r="J106" s="40"/>
      <c r="K106" s="40"/>
      <c r="L106" s="40"/>
      <c r="M106" s="40"/>
      <c r="N106" s="40"/>
      <c r="O106" s="40"/>
    </row>
    <row r="107" spans="3:15" s="39" customFormat="1" ht="11.25">
      <c r="C107" s="47"/>
      <c r="D107" s="47"/>
      <c r="E107" s="47"/>
      <c r="F107" s="47"/>
      <c r="G107" s="47"/>
      <c r="H107" s="47"/>
      <c r="I107" s="47"/>
      <c r="J107" s="40"/>
      <c r="K107" s="40"/>
      <c r="L107" s="40"/>
      <c r="M107" s="40"/>
      <c r="N107" s="40"/>
      <c r="O107" s="40"/>
    </row>
    <row r="108" spans="3:15" s="39" customFormat="1" ht="11.25">
      <c r="C108" s="47"/>
      <c r="D108" s="47"/>
      <c r="E108" s="47"/>
      <c r="F108" s="47"/>
      <c r="G108" s="47"/>
      <c r="H108" s="47"/>
      <c r="I108" s="47"/>
      <c r="J108" s="40"/>
      <c r="K108" s="40"/>
      <c r="L108" s="40"/>
      <c r="M108" s="40"/>
      <c r="N108" s="40"/>
      <c r="O108" s="40"/>
    </row>
    <row r="109" spans="3:15" s="39" customFormat="1" ht="11.25">
      <c r="C109" s="47"/>
      <c r="D109" s="47"/>
      <c r="E109" s="47"/>
      <c r="F109" s="47"/>
      <c r="G109" s="47"/>
      <c r="H109" s="47"/>
      <c r="I109" s="47"/>
      <c r="J109" s="40"/>
      <c r="K109" s="40"/>
      <c r="L109" s="40"/>
      <c r="M109" s="40"/>
      <c r="N109" s="40"/>
      <c r="O109" s="40"/>
    </row>
    <row r="110" spans="3:15" s="39" customFormat="1" ht="11.25">
      <c r="C110" s="47"/>
      <c r="D110" s="47"/>
      <c r="E110" s="47"/>
      <c r="F110" s="47"/>
      <c r="G110" s="47"/>
      <c r="H110" s="47"/>
      <c r="I110" s="47"/>
      <c r="J110" s="40"/>
      <c r="K110" s="40"/>
      <c r="L110" s="40"/>
      <c r="M110" s="40"/>
      <c r="N110" s="40"/>
      <c r="O110" s="40"/>
    </row>
    <row r="111" spans="3:15" s="39" customFormat="1" ht="11.25">
      <c r="C111" s="47"/>
      <c r="D111" s="47"/>
      <c r="E111" s="47"/>
      <c r="F111" s="47"/>
      <c r="G111" s="47"/>
      <c r="H111" s="47"/>
      <c r="I111" s="47"/>
      <c r="J111" s="40"/>
      <c r="K111" s="40"/>
      <c r="L111" s="40"/>
      <c r="M111" s="40"/>
      <c r="N111" s="40"/>
      <c r="O111" s="40"/>
    </row>
    <row r="112" spans="3:15" s="39" customFormat="1" ht="11.25">
      <c r="C112" s="47"/>
      <c r="D112" s="47"/>
      <c r="E112" s="47"/>
      <c r="F112" s="47"/>
      <c r="G112" s="47"/>
      <c r="H112" s="47"/>
      <c r="I112" s="47"/>
      <c r="J112" s="40"/>
      <c r="K112" s="40"/>
      <c r="L112" s="40"/>
      <c r="M112" s="40"/>
      <c r="N112" s="40"/>
      <c r="O112" s="40"/>
    </row>
    <row r="113" spans="3:15" s="39" customFormat="1" ht="11.25">
      <c r="C113" s="47"/>
      <c r="D113" s="47"/>
      <c r="E113" s="47"/>
      <c r="F113" s="47"/>
      <c r="G113" s="47"/>
      <c r="H113" s="47"/>
      <c r="I113" s="47"/>
      <c r="J113" s="40"/>
      <c r="K113" s="40"/>
      <c r="L113" s="40"/>
      <c r="M113" s="40"/>
      <c r="N113" s="40"/>
      <c r="O113" s="40"/>
    </row>
    <row r="114" spans="3:15" s="39" customFormat="1" ht="11.25">
      <c r="C114" s="47"/>
      <c r="D114" s="47"/>
      <c r="E114" s="47"/>
      <c r="F114" s="47"/>
      <c r="G114" s="47"/>
      <c r="H114" s="47"/>
      <c r="I114" s="47"/>
      <c r="J114" s="40"/>
      <c r="K114" s="40"/>
      <c r="L114" s="40"/>
      <c r="M114" s="40"/>
      <c r="N114" s="40"/>
      <c r="O114" s="40"/>
    </row>
    <row r="115" spans="3:15" s="39" customFormat="1" ht="11.25">
      <c r="C115" s="47"/>
      <c r="D115" s="47"/>
      <c r="E115" s="47"/>
      <c r="F115" s="47"/>
      <c r="G115" s="47"/>
      <c r="H115" s="47"/>
      <c r="I115" s="47"/>
      <c r="J115" s="40"/>
      <c r="K115" s="40"/>
      <c r="L115" s="40"/>
      <c r="M115" s="40"/>
      <c r="N115" s="40"/>
      <c r="O115" s="40"/>
    </row>
    <row r="116" spans="3:15" s="39" customFormat="1" ht="11.25">
      <c r="C116" s="47"/>
      <c r="D116" s="47"/>
      <c r="E116" s="47"/>
      <c r="F116" s="47"/>
      <c r="G116" s="47"/>
      <c r="H116" s="47"/>
      <c r="I116" s="47"/>
      <c r="J116" s="40"/>
      <c r="K116" s="40"/>
      <c r="L116" s="40"/>
      <c r="M116" s="40"/>
      <c r="N116" s="40"/>
      <c r="O116" s="40"/>
    </row>
    <row r="117" spans="3:15" s="39" customFormat="1" ht="11.25">
      <c r="C117" s="47"/>
      <c r="D117" s="47"/>
      <c r="E117" s="47"/>
      <c r="F117" s="47"/>
      <c r="G117" s="47"/>
      <c r="H117" s="47"/>
      <c r="I117" s="47"/>
      <c r="J117" s="40"/>
      <c r="K117" s="40"/>
      <c r="L117" s="40"/>
      <c r="M117" s="40"/>
      <c r="N117" s="40"/>
      <c r="O117" s="40"/>
    </row>
    <row r="118" spans="3:15" s="39" customFormat="1" ht="11.25">
      <c r="C118" s="47"/>
      <c r="D118" s="47"/>
      <c r="E118" s="47"/>
      <c r="F118" s="47"/>
      <c r="G118" s="47"/>
      <c r="H118" s="47"/>
      <c r="I118" s="47"/>
      <c r="J118" s="40"/>
      <c r="K118" s="40"/>
      <c r="L118" s="40"/>
      <c r="M118" s="40"/>
      <c r="N118" s="40"/>
      <c r="O118" s="40"/>
    </row>
    <row r="119" spans="3:15" s="39" customFormat="1" ht="11.25">
      <c r="C119" s="47"/>
      <c r="D119" s="47"/>
      <c r="E119" s="47"/>
      <c r="F119" s="47"/>
      <c r="G119" s="47"/>
      <c r="H119" s="47"/>
      <c r="I119" s="47"/>
      <c r="J119" s="40"/>
      <c r="K119" s="40"/>
      <c r="L119" s="40"/>
      <c r="M119" s="40"/>
      <c r="N119" s="40"/>
      <c r="O119" s="40"/>
    </row>
    <row r="120" spans="3:15" s="39" customFormat="1" ht="11.25">
      <c r="C120" s="47"/>
      <c r="D120" s="47"/>
      <c r="E120" s="47"/>
      <c r="F120" s="47"/>
      <c r="G120" s="47"/>
      <c r="H120" s="47"/>
      <c r="I120" s="47"/>
      <c r="J120" s="40"/>
      <c r="K120" s="40"/>
      <c r="L120" s="40"/>
      <c r="M120" s="40"/>
      <c r="N120" s="40"/>
      <c r="O120" s="40"/>
    </row>
    <row r="121" spans="3:15" s="39" customFormat="1" ht="11.25">
      <c r="C121" s="47"/>
      <c r="D121" s="47"/>
      <c r="E121" s="47"/>
      <c r="F121" s="47"/>
      <c r="G121" s="47"/>
      <c r="H121" s="47"/>
      <c r="I121" s="47"/>
      <c r="J121" s="40"/>
      <c r="K121" s="40"/>
      <c r="L121" s="40"/>
      <c r="M121" s="40"/>
      <c r="N121" s="40"/>
      <c r="O121" s="40"/>
    </row>
    <row r="122" spans="3:15" s="39" customFormat="1" ht="11.25">
      <c r="C122" s="47"/>
      <c r="D122" s="47"/>
      <c r="E122" s="47"/>
      <c r="F122" s="47"/>
      <c r="G122" s="47"/>
      <c r="H122" s="47"/>
      <c r="I122" s="47"/>
      <c r="J122" s="40"/>
      <c r="K122" s="40"/>
      <c r="L122" s="40"/>
      <c r="M122" s="40"/>
      <c r="N122" s="40"/>
      <c r="O122" s="40"/>
    </row>
    <row r="123" spans="3:15" s="39" customFormat="1" ht="11.25">
      <c r="C123" s="47"/>
      <c r="D123" s="47"/>
      <c r="E123" s="47"/>
      <c r="F123" s="47"/>
      <c r="G123" s="47"/>
      <c r="H123" s="47"/>
      <c r="I123" s="47"/>
      <c r="J123" s="40"/>
      <c r="K123" s="40"/>
      <c r="L123" s="40"/>
      <c r="M123" s="40"/>
      <c r="N123" s="40"/>
      <c r="O123" s="40"/>
    </row>
    <row r="124" spans="3:15" s="39" customFormat="1" ht="11.25">
      <c r="C124" s="47"/>
      <c r="D124" s="47"/>
      <c r="E124" s="47"/>
      <c r="F124" s="47"/>
      <c r="G124" s="47"/>
      <c r="H124" s="47"/>
      <c r="I124" s="47"/>
      <c r="J124" s="40"/>
      <c r="K124" s="40"/>
      <c r="L124" s="40"/>
      <c r="M124" s="40"/>
      <c r="N124" s="40"/>
      <c r="O124" s="40"/>
    </row>
    <row r="125" spans="3:15" s="39" customFormat="1" ht="11.25">
      <c r="C125" s="47"/>
      <c r="D125" s="47"/>
      <c r="E125" s="47"/>
      <c r="F125" s="47"/>
      <c r="G125" s="47"/>
      <c r="H125" s="47"/>
      <c r="I125" s="47"/>
      <c r="J125" s="40"/>
      <c r="K125" s="40"/>
      <c r="L125" s="40"/>
      <c r="M125" s="40"/>
      <c r="N125" s="40"/>
      <c r="O125" s="40"/>
    </row>
    <row r="126" spans="3:15" s="39" customFormat="1" ht="11.25">
      <c r="C126" s="47"/>
      <c r="D126" s="47"/>
      <c r="E126" s="47"/>
      <c r="F126" s="47"/>
      <c r="G126" s="47"/>
      <c r="H126" s="47"/>
      <c r="I126" s="47"/>
      <c r="J126" s="40"/>
      <c r="K126" s="40"/>
      <c r="L126" s="40"/>
      <c r="M126" s="40"/>
      <c r="N126" s="40"/>
      <c r="O126" s="40"/>
    </row>
    <row r="127" spans="3:15" s="39" customFormat="1" ht="11.25">
      <c r="C127" s="47"/>
      <c r="D127" s="47"/>
      <c r="E127" s="47"/>
      <c r="F127" s="47"/>
      <c r="G127" s="47"/>
      <c r="H127" s="47"/>
      <c r="I127" s="47"/>
      <c r="J127" s="40"/>
      <c r="K127" s="40"/>
      <c r="L127" s="40"/>
      <c r="M127" s="40"/>
      <c r="N127" s="40"/>
      <c r="O127" s="40"/>
    </row>
    <row r="128" spans="3:15" s="39" customFormat="1" ht="11.25">
      <c r="C128" s="47"/>
      <c r="D128" s="47"/>
      <c r="E128" s="47"/>
      <c r="F128" s="47"/>
      <c r="G128" s="47"/>
      <c r="H128" s="47"/>
      <c r="I128" s="47"/>
      <c r="J128" s="40"/>
      <c r="K128" s="40"/>
      <c r="L128" s="40"/>
      <c r="M128" s="40"/>
      <c r="N128" s="40"/>
      <c r="O128" s="40"/>
    </row>
    <row r="129" spans="3:15" s="39" customFormat="1" ht="11.25">
      <c r="C129" s="47"/>
      <c r="D129" s="47"/>
      <c r="E129" s="47"/>
      <c r="F129" s="47"/>
      <c r="G129" s="47"/>
      <c r="H129" s="47"/>
      <c r="I129" s="47"/>
      <c r="J129" s="40"/>
      <c r="K129" s="40"/>
      <c r="L129" s="40"/>
      <c r="M129" s="40"/>
      <c r="N129" s="40"/>
      <c r="O129" s="40"/>
    </row>
    <row r="130" spans="3:15" s="39" customFormat="1" ht="11.25">
      <c r="C130" s="47"/>
      <c r="D130" s="47"/>
      <c r="E130" s="47"/>
      <c r="F130" s="47"/>
      <c r="G130" s="47"/>
      <c r="H130" s="47"/>
      <c r="I130" s="47"/>
      <c r="J130" s="40"/>
      <c r="K130" s="40"/>
      <c r="L130" s="40"/>
      <c r="M130" s="40"/>
      <c r="N130" s="40"/>
      <c r="O130" s="40"/>
    </row>
    <row r="131" spans="3:15" s="39" customFormat="1" ht="11.25">
      <c r="C131" s="47"/>
      <c r="D131" s="47"/>
      <c r="E131" s="47"/>
      <c r="F131" s="47"/>
      <c r="G131" s="47"/>
      <c r="H131" s="47"/>
      <c r="I131" s="47"/>
      <c r="J131" s="40"/>
      <c r="K131" s="40"/>
      <c r="L131" s="40"/>
      <c r="M131" s="40"/>
      <c r="N131" s="40"/>
      <c r="O131" s="40"/>
    </row>
    <row r="132" spans="3:15" s="39" customFormat="1" ht="11.25">
      <c r="C132" s="47"/>
      <c r="D132" s="47"/>
      <c r="E132" s="47"/>
      <c r="F132" s="47"/>
      <c r="G132" s="47"/>
      <c r="H132" s="47"/>
      <c r="I132" s="47"/>
      <c r="J132" s="40"/>
      <c r="K132" s="40"/>
      <c r="L132" s="40"/>
      <c r="M132" s="40"/>
      <c r="N132" s="40"/>
      <c r="O132" s="40"/>
    </row>
    <row r="133" spans="3:15" s="39" customFormat="1" ht="11.25">
      <c r="C133" s="47"/>
      <c r="D133" s="47"/>
      <c r="E133" s="47"/>
      <c r="F133" s="47"/>
      <c r="G133" s="47"/>
      <c r="H133" s="47"/>
      <c r="I133" s="47"/>
      <c r="J133" s="40"/>
      <c r="K133" s="40"/>
      <c r="L133" s="40"/>
      <c r="M133" s="40"/>
      <c r="N133" s="40"/>
      <c r="O133" s="40"/>
    </row>
    <row r="134" spans="3:15" s="39" customFormat="1" ht="11.25">
      <c r="C134" s="47"/>
      <c r="D134" s="47"/>
      <c r="E134" s="47"/>
      <c r="F134" s="47"/>
      <c r="G134" s="47"/>
      <c r="H134" s="47"/>
      <c r="I134" s="47"/>
      <c r="J134" s="40"/>
      <c r="K134" s="40"/>
      <c r="L134" s="40"/>
      <c r="M134" s="40"/>
      <c r="N134" s="40"/>
      <c r="O134" s="40"/>
    </row>
    <row r="135" spans="3:15" s="39" customFormat="1" ht="11.25">
      <c r="C135" s="47"/>
      <c r="D135" s="47"/>
      <c r="E135" s="47"/>
      <c r="F135" s="47"/>
      <c r="G135" s="47"/>
      <c r="H135" s="47"/>
      <c r="I135" s="47"/>
      <c r="J135" s="40"/>
      <c r="K135" s="40"/>
      <c r="L135" s="40"/>
      <c r="M135" s="40"/>
      <c r="N135" s="40"/>
      <c r="O135" s="40"/>
    </row>
    <row r="136" spans="3:15" s="39" customFormat="1" ht="11.25">
      <c r="C136" s="47"/>
      <c r="D136" s="47"/>
      <c r="E136" s="47"/>
      <c r="F136" s="47"/>
      <c r="G136" s="47"/>
      <c r="H136" s="47"/>
      <c r="I136" s="47"/>
      <c r="J136" s="40"/>
      <c r="K136" s="40"/>
      <c r="L136" s="40"/>
      <c r="M136" s="40"/>
      <c r="N136" s="40"/>
      <c r="O136" s="40"/>
    </row>
    <row r="137" spans="3:15" s="39" customFormat="1" ht="11.25">
      <c r="C137" s="47"/>
      <c r="D137" s="47"/>
      <c r="E137" s="47"/>
      <c r="F137" s="47"/>
      <c r="G137" s="47"/>
      <c r="H137" s="47"/>
      <c r="I137" s="47"/>
      <c r="J137" s="40"/>
      <c r="K137" s="40"/>
      <c r="L137" s="40"/>
      <c r="M137" s="40"/>
      <c r="N137" s="40"/>
      <c r="O137" s="40"/>
    </row>
    <row r="138" spans="3:15" s="39" customFormat="1" ht="11.25">
      <c r="C138" s="47"/>
      <c r="D138" s="47"/>
      <c r="E138" s="47"/>
      <c r="F138" s="47"/>
      <c r="G138" s="47"/>
      <c r="H138" s="47"/>
      <c r="I138" s="47"/>
      <c r="J138" s="40"/>
      <c r="K138" s="40"/>
      <c r="L138" s="40"/>
      <c r="M138" s="40"/>
      <c r="N138" s="40"/>
      <c r="O138" s="40"/>
    </row>
    <row r="139" spans="3:15" s="39" customFormat="1" ht="11.25">
      <c r="C139" s="47"/>
      <c r="D139" s="47"/>
      <c r="E139" s="47"/>
      <c r="F139" s="47"/>
      <c r="G139" s="47"/>
      <c r="H139" s="47"/>
      <c r="I139" s="47"/>
      <c r="J139" s="40"/>
      <c r="K139" s="40"/>
      <c r="L139" s="40"/>
      <c r="M139" s="40"/>
      <c r="N139" s="40"/>
      <c r="O139" s="40"/>
    </row>
    <row r="140" spans="3:15" s="39" customFormat="1" ht="11.25">
      <c r="C140" s="47"/>
      <c r="D140" s="47"/>
      <c r="E140" s="47"/>
      <c r="F140" s="47"/>
      <c r="G140" s="47"/>
      <c r="H140" s="47"/>
      <c r="I140" s="47"/>
      <c r="J140" s="40"/>
      <c r="K140" s="40"/>
      <c r="L140" s="40"/>
      <c r="M140" s="40"/>
      <c r="N140" s="40"/>
      <c r="O140" s="40"/>
    </row>
    <row r="141" spans="3:15" s="39" customFormat="1" ht="11.25">
      <c r="C141" s="47"/>
      <c r="D141" s="47"/>
      <c r="E141" s="47"/>
      <c r="F141" s="47"/>
      <c r="G141" s="47"/>
      <c r="H141" s="47"/>
      <c r="I141" s="47"/>
      <c r="J141" s="40"/>
      <c r="K141" s="40"/>
      <c r="L141" s="40"/>
      <c r="M141" s="40"/>
      <c r="N141" s="40"/>
      <c r="O141" s="40"/>
    </row>
    <row r="142" spans="3:15" s="39" customFormat="1" ht="11.25">
      <c r="C142" s="47"/>
      <c r="D142" s="47"/>
      <c r="E142" s="47"/>
      <c r="F142" s="47"/>
      <c r="G142" s="47"/>
      <c r="H142" s="47"/>
      <c r="I142" s="47"/>
      <c r="J142" s="40"/>
      <c r="K142" s="40"/>
      <c r="L142" s="40"/>
      <c r="M142" s="40"/>
      <c r="N142" s="40"/>
      <c r="O142" s="40"/>
    </row>
    <row r="143" spans="3:15" s="39" customFormat="1" ht="11.25">
      <c r="C143" s="47"/>
      <c r="D143" s="47"/>
      <c r="E143" s="47"/>
      <c r="F143" s="47"/>
      <c r="G143" s="47"/>
      <c r="H143" s="47"/>
      <c r="I143" s="47"/>
      <c r="J143" s="40"/>
      <c r="K143" s="40"/>
      <c r="L143" s="40"/>
      <c r="M143" s="40"/>
      <c r="N143" s="40"/>
      <c r="O143" s="40"/>
    </row>
    <row r="144" spans="3:15" s="39" customFormat="1" ht="11.25">
      <c r="C144" s="47"/>
      <c r="D144" s="47"/>
      <c r="E144" s="47"/>
      <c r="F144" s="47"/>
      <c r="G144" s="47"/>
      <c r="H144" s="47"/>
      <c r="I144" s="47"/>
      <c r="J144" s="40"/>
      <c r="K144" s="40"/>
      <c r="L144" s="40"/>
      <c r="M144" s="40"/>
      <c r="N144" s="40"/>
      <c r="O144" s="40"/>
    </row>
    <row r="145" spans="3:15" s="39" customFormat="1" ht="11.25">
      <c r="C145" s="47"/>
      <c r="D145" s="47"/>
      <c r="E145" s="47"/>
      <c r="F145" s="47"/>
      <c r="G145" s="47"/>
      <c r="H145" s="47"/>
      <c r="I145" s="47"/>
      <c r="J145" s="40"/>
      <c r="K145" s="40"/>
      <c r="L145" s="40"/>
      <c r="M145" s="40"/>
      <c r="N145" s="40"/>
      <c r="O145" s="40"/>
    </row>
    <row r="146" spans="3:15" s="39" customFormat="1" ht="11.25">
      <c r="C146" s="47"/>
      <c r="D146" s="47"/>
      <c r="E146" s="47"/>
      <c r="F146" s="47"/>
      <c r="G146" s="47"/>
      <c r="H146" s="47"/>
      <c r="I146" s="47"/>
      <c r="J146" s="40"/>
      <c r="K146" s="40"/>
      <c r="L146" s="40"/>
      <c r="M146" s="40"/>
      <c r="N146" s="40"/>
      <c r="O146" s="40"/>
    </row>
    <row r="147" spans="3:15" s="39" customFormat="1" ht="11.25">
      <c r="C147" s="47"/>
      <c r="D147" s="47"/>
      <c r="E147" s="47"/>
      <c r="F147" s="47"/>
      <c r="G147" s="47"/>
      <c r="H147" s="47"/>
      <c r="I147" s="47"/>
      <c r="J147" s="40"/>
      <c r="K147" s="40"/>
      <c r="L147" s="40"/>
      <c r="M147" s="40"/>
      <c r="N147" s="40"/>
      <c r="O147" s="40"/>
    </row>
    <row r="148" spans="3:15" s="39" customFormat="1" ht="11.25">
      <c r="C148" s="47"/>
      <c r="D148" s="47"/>
      <c r="E148" s="47"/>
      <c r="F148" s="47"/>
      <c r="G148" s="47"/>
      <c r="H148" s="47"/>
      <c r="I148" s="47"/>
      <c r="J148" s="40"/>
      <c r="K148" s="40"/>
      <c r="L148" s="40"/>
      <c r="M148" s="40"/>
      <c r="N148" s="40"/>
      <c r="O148" s="40"/>
    </row>
    <row r="149" spans="3:15" s="39" customFormat="1" ht="11.25">
      <c r="C149" s="47"/>
      <c r="D149" s="47"/>
      <c r="E149" s="47"/>
      <c r="F149" s="47"/>
      <c r="G149" s="47"/>
      <c r="H149" s="47"/>
      <c r="I149" s="47"/>
      <c r="J149" s="40"/>
      <c r="K149" s="40"/>
      <c r="L149" s="40"/>
      <c r="M149" s="40"/>
      <c r="N149" s="40"/>
      <c r="O149" s="40"/>
    </row>
    <row r="150" spans="3:15" s="39" customFormat="1" ht="11.25">
      <c r="C150" s="47"/>
      <c r="D150" s="47"/>
      <c r="E150" s="47"/>
      <c r="F150" s="47"/>
      <c r="G150" s="47"/>
      <c r="H150" s="47"/>
      <c r="I150" s="47"/>
      <c r="J150" s="40"/>
      <c r="K150" s="40"/>
      <c r="L150" s="40"/>
      <c r="M150" s="40"/>
      <c r="N150" s="40"/>
      <c r="O150" s="40"/>
    </row>
    <row r="151" spans="3:15" s="39" customFormat="1" ht="11.25">
      <c r="C151" s="47"/>
      <c r="D151" s="47"/>
      <c r="E151" s="47"/>
      <c r="F151" s="47"/>
      <c r="G151" s="47"/>
      <c r="H151" s="47"/>
      <c r="I151" s="47"/>
      <c r="J151" s="40"/>
      <c r="K151" s="40"/>
      <c r="L151" s="40"/>
      <c r="M151" s="40"/>
      <c r="N151" s="40"/>
      <c r="O151" s="40"/>
    </row>
    <row r="152" spans="3:15" s="39" customFormat="1" ht="11.25">
      <c r="C152" s="47"/>
      <c r="D152" s="47"/>
      <c r="E152" s="47"/>
      <c r="F152" s="47"/>
      <c r="G152" s="47"/>
      <c r="H152" s="47"/>
      <c r="I152" s="47"/>
      <c r="J152" s="40"/>
      <c r="K152" s="40"/>
      <c r="L152" s="40"/>
      <c r="M152" s="40"/>
      <c r="N152" s="40"/>
      <c r="O152" s="40"/>
    </row>
    <row r="153" spans="3:15" s="39" customFormat="1" ht="11.25">
      <c r="C153" s="47"/>
      <c r="D153" s="47"/>
      <c r="E153" s="47"/>
      <c r="F153" s="47"/>
      <c r="G153" s="47"/>
      <c r="H153" s="47"/>
      <c r="I153" s="47"/>
      <c r="J153" s="40"/>
      <c r="K153" s="40"/>
      <c r="L153" s="40"/>
      <c r="M153" s="40"/>
      <c r="N153" s="40"/>
      <c r="O153" s="40"/>
    </row>
    <row r="154" spans="3:15" s="39" customFormat="1" ht="11.25">
      <c r="C154" s="47"/>
      <c r="D154" s="47"/>
      <c r="E154" s="47"/>
      <c r="F154" s="47"/>
      <c r="G154" s="47"/>
      <c r="H154" s="47"/>
      <c r="I154" s="47"/>
      <c r="J154" s="40"/>
      <c r="K154" s="40"/>
      <c r="L154" s="40"/>
      <c r="M154" s="40"/>
      <c r="N154" s="40"/>
      <c r="O154" s="40"/>
    </row>
    <row r="155" spans="3:15" s="39" customFormat="1" ht="11.25">
      <c r="C155" s="47"/>
      <c r="D155" s="47"/>
      <c r="E155" s="47"/>
      <c r="F155" s="47"/>
      <c r="G155" s="47"/>
      <c r="H155" s="47"/>
      <c r="I155" s="47"/>
      <c r="J155" s="40"/>
      <c r="K155" s="40"/>
      <c r="L155" s="40"/>
      <c r="M155" s="40"/>
      <c r="N155" s="40"/>
      <c r="O155" s="40"/>
    </row>
    <row r="156" spans="3:15" s="39" customFormat="1" ht="11.25">
      <c r="C156" s="47"/>
      <c r="D156" s="47"/>
      <c r="E156" s="47"/>
      <c r="F156" s="47"/>
      <c r="G156" s="47"/>
      <c r="H156" s="47"/>
      <c r="I156" s="47"/>
      <c r="J156" s="40"/>
      <c r="K156" s="40"/>
      <c r="L156" s="40"/>
      <c r="M156" s="40"/>
      <c r="N156" s="40"/>
      <c r="O156" s="40"/>
    </row>
    <row r="157" spans="3:15" s="39" customFormat="1" ht="11.25">
      <c r="C157" s="47"/>
      <c r="D157" s="47"/>
      <c r="E157" s="47"/>
      <c r="F157" s="47"/>
      <c r="G157" s="47"/>
      <c r="H157" s="47"/>
      <c r="I157" s="47"/>
      <c r="J157" s="40"/>
      <c r="K157" s="40"/>
      <c r="L157" s="40"/>
      <c r="M157" s="40"/>
      <c r="N157" s="40"/>
      <c r="O157" s="40"/>
    </row>
    <row r="158" spans="3:15" s="39" customFormat="1" ht="11.25">
      <c r="C158" s="47"/>
      <c r="D158" s="47"/>
      <c r="E158" s="47"/>
      <c r="F158" s="47"/>
      <c r="G158" s="47"/>
      <c r="H158" s="47"/>
      <c r="I158" s="47"/>
      <c r="J158" s="40"/>
      <c r="K158" s="40"/>
      <c r="L158" s="40"/>
      <c r="M158" s="40"/>
      <c r="N158" s="40"/>
      <c r="O158" s="40"/>
    </row>
    <row r="159" spans="3:15" s="39" customFormat="1" ht="11.25">
      <c r="C159" s="47"/>
      <c r="D159" s="47"/>
      <c r="E159" s="47"/>
      <c r="F159" s="47"/>
      <c r="G159" s="47"/>
      <c r="H159" s="47"/>
      <c r="I159" s="47"/>
      <c r="J159" s="40"/>
      <c r="K159" s="40"/>
      <c r="L159" s="40"/>
      <c r="M159" s="40"/>
      <c r="N159" s="40"/>
      <c r="O159" s="40"/>
    </row>
    <row r="160" spans="3:15" s="39" customFormat="1" ht="11.25">
      <c r="C160" s="47"/>
      <c r="D160" s="47"/>
      <c r="E160" s="47"/>
      <c r="F160" s="47"/>
      <c r="G160" s="47"/>
      <c r="H160" s="47"/>
      <c r="I160" s="47"/>
      <c r="J160" s="40"/>
      <c r="K160" s="40"/>
      <c r="L160" s="40"/>
      <c r="M160" s="40"/>
      <c r="N160" s="40"/>
      <c r="O160" s="40"/>
    </row>
    <row r="161" spans="3:15" s="39" customFormat="1" ht="11.25">
      <c r="C161" s="47"/>
      <c r="D161" s="47"/>
      <c r="E161" s="47"/>
      <c r="F161" s="47"/>
      <c r="G161" s="47"/>
      <c r="H161" s="47"/>
      <c r="I161" s="47"/>
      <c r="J161" s="40"/>
      <c r="K161" s="40"/>
      <c r="L161" s="40"/>
      <c r="M161" s="40"/>
      <c r="N161" s="40"/>
      <c r="O161" s="40"/>
    </row>
    <row r="162" spans="3:15" s="39" customFormat="1" ht="11.25">
      <c r="C162" s="47"/>
      <c r="D162" s="47"/>
      <c r="E162" s="47"/>
      <c r="F162" s="47"/>
      <c r="G162" s="47"/>
      <c r="H162" s="47"/>
      <c r="I162" s="47"/>
      <c r="J162" s="40"/>
      <c r="K162" s="40"/>
      <c r="L162" s="40"/>
      <c r="M162" s="40"/>
      <c r="N162" s="40"/>
      <c r="O162" s="40"/>
    </row>
    <row r="163" spans="3:15" s="39" customFormat="1" ht="11.25">
      <c r="C163" s="47"/>
      <c r="D163" s="47"/>
      <c r="E163" s="47"/>
      <c r="F163" s="47"/>
      <c r="G163" s="47"/>
      <c r="H163" s="47"/>
      <c r="I163" s="47"/>
      <c r="J163" s="40"/>
      <c r="K163" s="40"/>
      <c r="L163" s="40"/>
      <c r="M163" s="40"/>
      <c r="N163" s="40"/>
      <c r="O163" s="40"/>
    </row>
    <row r="164" spans="3:15" s="39" customFormat="1" ht="11.25">
      <c r="C164" s="47"/>
      <c r="D164" s="47"/>
      <c r="E164" s="47"/>
      <c r="F164" s="47"/>
      <c r="G164" s="47"/>
      <c r="H164" s="47"/>
      <c r="I164" s="47"/>
      <c r="J164" s="40"/>
      <c r="K164" s="40"/>
      <c r="L164" s="40"/>
      <c r="M164" s="40"/>
      <c r="N164" s="40"/>
      <c r="O164" s="40"/>
    </row>
    <row r="165" spans="3:15" s="39" customFormat="1" ht="11.25">
      <c r="C165" s="47"/>
      <c r="D165" s="47"/>
      <c r="E165" s="47"/>
      <c r="F165" s="47"/>
      <c r="G165" s="47"/>
      <c r="H165" s="47"/>
      <c r="I165" s="47"/>
      <c r="J165" s="40"/>
      <c r="K165" s="40"/>
      <c r="L165" s="40"/>
      <c r="M165" s="40"/>
      <c r="N165" s="40"/>
      <c r="O165" s="40"/>
    </row>
    <row r="166" spans="3:15" s="39" customFormat="1" ht="11.25">
      <c r="C166" s="47"/>
      <c r="D166" s="47"/>
      <c r="E166" s="47"/>
      <c r="F166" s="47"/>
      <c r="G166" s="47"/>
      <c r="H166" s="47"/>
      <c r="I166" s="47"/>
      <c r="J166" s="40"/>
      <c r="K166" s="40"/>
      <c r="L166" s="40"/>
      <c r="M166" s="40"/>
      <c r="N166" s="40"/>
      <c r="O166" s="40"/>
    </row>
    <row r="167" spans="3:15" s="39" customFormat="1" ht="11.25">
      <c r="C167" s="47"/>
      <c r="D167" s="47"/>
      <c r="E167" s="47"/>
      <c r="F167" s="47"/>
      <c r="G167" s="47"/>
      <c r="H167" s="47"/>
      <c r="I167" s="47"/>
      <c r="J167" s="40"/>
      <c r="K167" s="40"/>
      <c r="L167" s="40"/>
      <c r="M167" s="40"/>
      <c r="N167" s="40"/>
      <c r="O167" s="40"/>
    </row>
    <row r="168" spans="3:15" s="39" customFormat="1" ht="11.25">
      <c r="C168" s="47"/>
      <c r="D168" s="47"/>
      <c r="E168" s="47"/>
      <c r="F168" s="47"/>
      <c r="G168" s="47"/>
      <c r="H168" s="47"/>
      <c r="I168" s="47"/>
      <c r="J168" s="40"/>
      <c r="K168" s="40"/>
      <c r="L168" s="40"/>
      <c r="M168" s="40"/>
      <c r="N168" s="40"/>
      <c r="O168" s="40"/>
    </row>
    <row r="169" spans="3:15" s="39" customFormat="1" ht="11.25">
      <c r="C169" s="47"/>
      <c r="D169" s="47"/>
      <c r="E169" s="47"/>
      <c r="F169" s="47"/>
      <c r="G169" s="47"/>
      <c r="H169" s="47"/>
      <c r="I169" s="47"/>
      <c r="J169" s="40"/>
      <c r="K169" s="40"/>
      <c r="L169" s="40"/>
      <c r="M169" s="40"/>
      <c r="N169" s="40"/>
      <c r="O169" s="40"/>
    </row>
    <row r="170" spans="3:15" s="39" customFormat="1" ht="11.25">
      <c r="C170" s="47"/>
      <c r="D170" s="47"/>
      <c r="E170" s="47"/>
      <c r="F170" s="47"/>
      <c r="G170" s="47"/>
      <c r="H170" s="47"/>
      <c r="I170" s="47"/>
      <c r="J170" s="40"/>
      <c r="K170" s="40"/>
      <c r="L170" s="40"/>
      <c r="M170" s="40"/>
      <c r="N170" s="40"/>
      <c r="O170" s="40"/>
    </row>
    <row r="171" spans="3:15" s="39" customFormat="1" ht="11.25">
      <c r="C171" s="47"/>
      <c r="D171" s="47"/>
      <c r="E171" s="47"/>
      <c r="F171" s="47"/>
      <c r="G171" s="47"/>
      <c r="H171" s="47"/>
      <c r="I171" s="47"/>
      <c r="J171" s="40"/>
      <c r="K171" s="40"/>
      <c r="L171" s="40"/>
      <c r="M171" s="40"/>
      <c r="N171" s="40"/>
      <c r="O171" s="40"/>
    </row>
    <row r="172" spans="3:15" s="39" customFormat="1" ht="11.25">
      <c r="C172" s="47"/>
      <c r="D172" s="47"/>
      <c r="E172" s="47"/>
      <c r="F172" s="47"/>
      <c r="G172" s="47"/>
      <c r="H172" s="47"/>
      <c r="I172" s="47"/>
      <c r="J172" s="40"/>
      <c r="K172" s="40"/>
      <c r="L172" s="40"/>
      <c r="M172" s="40"/>
      <c r="N172" s="40"/>
      <c r="O172" s="40"/>
    </row>
    <row r="173" spans="3:15" s="39" customFormat="1" ht="11.25">
      <c r="C173" s="47"/>
      <c r="D173" s="47"/>
      <c r="E173" s="47"/>
      <c r="F173" s="47"/>
      <c r="G173" s="47"/>
      <c r="H173" s="47"/>
      <c r="I173" s="47"/>
      <c r="J173" s="40"/>
      <c r="K173" s="40"/>
      <c r="L173" s="40"/>
      <c r="M173" s="40"/>
      <c r="N173" s="40"/>
      <c r="O173" s="40"/>
    </row>
    <row r="174" spans="3:15" s="39" customFormat="1" ht="11.25">
      <c r="C174" s="47"/>
      <c r="D174" s="47"/>
      <c r="E174" s="47"/>
      <c r="F174" s="47"/>
      <c r="G174" s="47"/>
      <c r="H174" s="47"/>
      <c r="I174" s="47"/>
      <c r="J174" s="40"/>
      <c r="K174" s="40"/>
      <c r="L174" s="40"/>
      <c r="M174" s="40"/>
      <c r="N174" s="40"/>
      <c r="O174" s="40"/>
    </row>
    <row r="175" spans="3:15" s="39" customFormat="1" ht="11.25">
      <c r="C175" s="47"/>
      <c r="D175" s="47"/>
      <c r="E175" s="47"/>
      <c r="F175" s="47"/>
      <c r="G175" s="47"/>
      <c r="H175" s="47"/>
      <c r="I175" s="47"/>
      <c r="J175" s="40"/>
      <c r="K175" s="40"/>
      <c r="L175" s="40"/>
      <c r="M175" s="40"/>
      <c r="N175" s="40"/>
      <c r="O175" s="40"/>
    </row>
    <row r="176" spans="3:15" s="39" customFormat="1" ht="11.25">
      <c r="C176" s="47"/>
      <c r="D176" s="47"/>
      <c r="E176" s="47"/>
      <c r="F176" s="47"/>
      <c r="G176" s="47"/>
      <c r="H176" s="47"/>
      <c r="I176" s="47"/>
      <c r="J176" s="40"/>
      <c r="K176" s="40"/>
      <c r="L176" s="40"/>
      <c r="M176" s="40"/>
      <c r="N176" s="40"/>
      <c r="O176" s="40"/>
    </row>
    <row r="177" spans="3:15" s="39" customFormat="1" ht="11.25">
      <c r="C177" s="47"/>
      <c r="D177" s="47"/>
      <c r="E177" s="47"/>
      <c r="F177" s="47"/>
      <c r="G177" s="47"/>
      <c r="H177" s="47"/>
      <c r="I177" s="47"/>
      <c r="J177" s="40"/>
      <c r="K177" s="40"/>
      <c r="L177" s="40"/>
      <c r="M177" s="40"/>
      <c r="N177" s="40"/>
      <c r="O177" s="40"/>
    </row>
    <row r="178" spans="3:15" s="39" customFormat="1" ht="11.25">
      <c r="C178" s="47"/>
      <c r="D178" s="47"/>
      <c r="E178" s="47"/>
      <c r="F178" s="47"/>
      <c r="G178" s="47"/>
      <c r="H178" s="47"/>
      <c r="I178" s="47"/>
      <c r="J178" s="40"/>
      <c r="K178" s="40"/>
      <c r="L178" s="40"/>
      <c r="M178" s="40"/>
      <c r="N178" s="40"/>
      <c r="O178" s="40"/>
    </row>
    <row r="179" spans="3:15" s="39" customFormat="1" ht="11.25">
      <c r="C179" s="47"/>
      <c r="D179" s="47"/>
      <c r="E179" s="47"/>
      <c r="F179" s="47"/>
      <c r="G179" s="47"/>
      <c r="H179" s="47"/>
      <c r="I179" s="47"/>
      <c r="J179" s="40"/>
      <c r="K179" s="40"/>
      <c r="L179" s="40"/>
      <c r="M179" s="40"/>
      <c r="N179" s="40"/>
      <c r="O179" s="40"/>
    </row>
    <row r="180" spans="3:15" s="39" customFormat="1" ht="11.25">
      <c r="C180" s="47"/>
      <c r="D180" s="47"/>
      <c r="E180" s="47"/>
      <c r="F180" s="47"/>
      <c r="G180" s="47"/>
      <c r="H180" s="47"/>
      <c r="I180" s="47"/>
      <c r="J180" s="40"/>
      <c r="K180" s="40"/>
      <c r="L180" s="40"/>
      <c r="M180" s="40"/>
      <c r="N180" s="40"/>
      <c r="O180" s="40"/>
    </row>
    <row r="181" spans="3:15" s="39" customFormat="1" ht="11.25">
      <c r="C181" s="47"/>
      <c r="D181" s="47"/>
      <c r="E181" s="47"/>
      <c r="F181" s="47"/>
      <c r="G181" s="47"/>
      <c r="H181" s="47"/>
      <c r="I181" s="47"/>
      <c r="J181" s="40"/>
      <c r="K181" s="40"/>
      <c r="L181" s="40"/>
      <c r="M181" s="40"/>
      <c r="N181" s="40"/>
      <c r="O181" s="40"/>
    </row>
    <row r="182" spans="3:15" s="39" customFormat="1" ht="11.25">
      <c r="C182" s="47"/>
      <c r="D182" s="47"/>
      <c r="E182" s="47"/>
      <c r="F182" s="47"/>
      <c r="G182" s="47"/>
      <c r="H182" s="47"/>
      <c r="I182" s="47"/>
      <c r="J182" s="40"/>
      <c r="K182" s="40"/>
      <c r="L182" s="40"/>
      <c r="M182" s="40"/>
      <c r="N182" s="40"/>
      <c r="O182" s="40"/>
    </row>
    <row r="183" spans="3:15" s="39" customFormat="1" ht="11.25">
      <c r="C183" s="47"/>
      <c r="D183" s="47"/>
      <c r="E183" s="47"/>
      <c r="F183" s="47"/>
      <c r="G183" s="47"/>
      <c r="H183" s="47"/>
      <c r="I183" s="47"/>
      <c r="J183" s="40"/>
      <c r="K183" s="40"/>
      <c r="L183" s="40"/>
      <c r="M183" s="40"/>
      <c r="N183" s="40"/>
      <c r="O183" s="40"/>
    </row>
    <row r="184" spans="3:15" s="39" customFormat="1" ht="11.25">
      <c r="C184" s="47"/>
      <c r="D184" s="47"/>
      <c r="E184" s="47"/>
      <c r="F184" s="47"/>
      <c r="G184" s="47"/>
      <c r="H184" s="47"/>
      <c r="I184" s="47"/>
      <c r="J184" s="40"/>
      <c r="K184" s="40"/>
      <c r="L184" s="40"/>
      <c r="M184" s="40"/>
      <c r="N184" s="40"/>
      <c r="O184" s="40"/>
    </row>
    <row r="185" spans="3:15" s="39" customFormat="1" ht="11.25">
      <c r="C185" s="47"/>
      <c r="D185" s="47"/>
      <c r="E185" s="47"/>
      <c r="F185" s="47"/>
      <c r="G185" s="47"/>
      <c r="H185" s="47"/>
      <c r="I185" s="47"/>
      <c r="J185" s="40"/>
      <c r="K185" s="40"/>
      <c r="L185" s="40"/>
      <c r="M185" s="40"/>
      <c r="N185" s="40"/>
      <c r="O185" s="40"/>
    </row>
    <row r="186" spans="3:15" s="39" customFormat="1" ht="11.25">
      <c r="C186" s="47"/>
      <c r="D186" s="47"/>
      <c r="E186" s="47"/>
      <c r="F186" s="47"/>
      <c r="G186" s="47"/>
      <c r="H186" s="47"/>
      <c r="I186" s="47"/>
      <c r="J186" s="40"/>
      <c r="K186" s="40"/>
      <c r="L186" s="40"/>
      <c r="M186" s="40"/>
      <c r="N186" s="40"/>
      <c r="O186" s="40"/>
    </row>
    <row r="187" spans="3:15" s="39" customFormat="1" ht="11.25">
      <c r="C187" s="47"/>
      <c r="D187" s="47"/>
      <c r="E187" s="47"/>
      <c r="F187" s="47"/>
      <c r="G187" s="47"/>
      <c r="H187" s="47"/>
      <c r="I187" s="47"/>
      <c r="J187" s="40"/>
      <c r="K187" s="40"/>
      <c r="L187" s="40"/>
      <c r="M187" s="40"/>
      <c r="N187" s="40"/>
      <c r="O187" s="40"/>
    </row>
    <row r="188" spans="3:15" s="39" customFormat="1" ht="11.25">
      <c r="C188" s="47"/>
      <c r="D188" s="47"/>
      <c r="E188" s="47"/>
      <c r="F188" s="47"/>
      <c r="G188" s="47"/>
      <c r="H188" s="47"/>
      <c r="I188" s="47"/>
      <c r="J188" s="40"/>
      <c r="K188" s="40"/>
      <c r="L188" s="40"/>
      <c r="M188" s="40"/>
      <c r="N188" s="40"/>
      <c r="O188" s="40"/>
    </row>
    <row r="189" spans="3:15" s="39" customFormat="1" ht="11.25">
      <c r="C189" s="47"/>
      <c r="D189" s="47"/>
      <c r="E189" s="47"/>
      <c r="F189" s="47"/>
      <c r="G189" s="47"/>
      <c r="H189" s="47"/>
      <c r="I189" s="47"/>
      <c r="J189" s="40"/>
      <c r="K189" s="40"/>
      <c r="L189" s="40"/>
      <c r="M189" s="40"/>
      <c r="N189" s="40"/>
      <c r="O189" s="40"/>
    </row>
    <row r="190" spans="3:15" s="39" customFormat="1" ht="11.25">
      <c r="C190" s="47"/>
      <c r="D190" s="47"/>
      <c r="E190" s="47"/>
      <c r="F190" s="47"/>
      <c r="G190" s="47"/>
      <c r="H190" s="47"/>
      <c r="I190" s="47"/>
      <c r="J190" s="40"/>
      <c r="K190" s="40"/>
      <c r="L190" s="40"/>
      <c r="M190" s="40"/>
      <c r="N190" s="40"/>
      <c r="O190" s="40"/>
    </row>
    <row r="191" spans="3:15" s="39" customFormat="1" ht="11.25">
      <c r="C191" s="47"/>
      <c r="D191" s="47"/>
      <c r="E191" s="47"/>
      <c r="F191" s="47"/>
      <c r="G191" s="47"/>
      <c r="H191" s="47"/>
      <c r="I191" s="47"/>
      <c r="J191" s="40"/>
      <c r="K191" s="40"/>
      <c r="L191" s="40"/>
      <c r="M191" s="40"/>
      <c r="N191" s="40"/>
      <c r="O191" s="40"/>
    </row>
    <row r="192" spans="3:15" s="39" customFormat="1" ht="11.25">
      <c r="C192" s="47"/>
      <c r="D192" s="47"/>
      <c r="E192" s="47"/>
      <c r="F192" s="47"/>
      <c r="G192" s="47"/>
      <c r="H192" s="47"/>
      <c r="I192" s="47"/>
      <c r="J192" s="40"/>
      <c r="K192" s="40"/>
      <c r="L192" s="40"/>
      <c r="M192" s="40"/>
      <c r="N192" s="40"/>
      <c r="O192" s="40"/>
    </row>
    <row r="193" spans="3:15" s="39" customFormat="1" ht="11.25">
      <c r="C193" s="47"/>
      <c r="D193" s="47"/>
      <c r="E193" s="47"/>
      <c r="F193" s="47"/>
      <c r="G193" s="47"/>
      <c r="H193" s="47"/>
      <c r="I193" s="47"/>
      <c r="J193" s="40"/>
      <c r="K193" s="40"/>
      <c r="L193" s="40"/>
      <c r="M193" s="40"/>
      <c r="N193" s="40"/>
      <c r="O193" s="40"/>
    </row>
    <row r="194" spans="3:15" s="39" customFormat="1" ht="11.25">
      <c r="C194" s="47"/>
      <c r="D194" s="47"/>
      <c r="E194" s="47"/>
      <c r="F194" s="47"/>
      <c r="G194" s="47"/>
      <c r="H194" s="47"/>
      <c r="I194" s="47"/>
      <c r="J194" s="40"/>
      <c r="K194" s="40"/>
      <c r="L194" s="40"/>
      <c r="M194" s="40"/>
      <c r="N194" s="40"/>
      <c r="O194" s="40"/>
    </row>
    <row r="195" spans="3:15" s="39" customFormat="1" ht="11.25">
      <c r="C195" s="47"/>
      <c r="D195" s="47"/>
      <c r="E195" s="47"/>
      <c r="F195" s="47"/>
      <c r="G195" s="47"/>
      <c r="H195" s="47"/>
      <c r="I195" s="47"/>
      <c r="J195" s="40"/>
      <c r="K195" s="40"/>
      <c r="L195" s="40"/>
      <c r="M195" s="40"/>
      <c r="N195" s="40"/>
      <c r="O195" s="40"/>
    </row>
    <row r="196" spans="3:15" s="39" customFormat="1" ht="11.25">
      <c r="C196" s="47"/>
      <c r="D196" s="47"/>
      <c r="E196" s="47"/>
      <c r="F196" s="47"/>
      <c r="G196" s="47"/>
      <c r="H196" s="47"/>
      <c r="I196" s="47"/>
      <c r="J196" s="40"/>
      <c r="K196" s="40"/>
      <c r="L196" s="40"/>
      <c r="M196" s="40"/>
      <c r="N196" s="40"/>
      <c r="O196" s="40"/>
    </row>
    <row r="197" spans="3:15" s="39" customFormat="1" ht="11.25">
      <c r="C197" s="47"/>
      <c r="D197" s="47"/>
      <c r="E197" s="47"/>
      <c r="F197" s="47"/>
      <c r="G197" s="47"/>
      <c r="H197" s="47"/>
      <c r="I197" s="47"/>
      <c r="J197" s="40"/>
      <c r="K197" s="40"/>
      <c r="L197" s="40"/>
      <c r="M197" s="40"/>
      <c r="N197" s="40"/>
      <c r="O197" s="40"/>
    </row>
    <row r="198" spans="3:15" s="39" customFormat="1" ht="11.25">
      <c r="C198" s="47"/>
      <c r="D198" s="47"/>
      <c r="E198" s="47"/>
      <c r="F198" s="47"/>
      <c r="G198" s="47"/>
      <c r="H198" s="47"/>
      <c r="I198" s="47"/>
      <c r="J198" s="40"/>
      <c r="K198" s="40"/>
      <c r="L198" s="40"/>
      <c r="M198" s="40"/>
      <c r="N198" s="40"/>
      <c r="O198" s="40"/>
    </row>
    <row r="199" spans="3:15" s="39" customFormat="1" ht="11.25">
      <c r="C199" s="47"/>
      <c r="D199" s="47"/>
      <c r="E199" s="47"/>
      <c r="F199" s="47"/>
      <c r="G199" s="47"/>
      <c r="H199" s="47"/>
      <c r="I199" s="47"/>
      <c r="J199" s="40"/>
      <c r="K199" s="40"/>
      <c r="L199" s="40"/>
      <c r="M199" s="40"/>
      <c r="N199" s="40"/>
      <c r="O199" s="40"/>
    </row>
    <row r="200" spans="3:15" s="39" customFormat="1" ht="11.25">
      <c r="C200" s="47"/>
      <c r="D200" s="47"/>
      <c r="E200" s="47"/>
      <c r="F200" s="47"/>
      <c r="G200" s="47"/>
      <c r="H200" s="47"/>
      <c r="I200" s="47"/>
      <c r="J200" s="40"/>
      <c r="K200" s="40"/>
      <c r="L200" s="40"/>
      <c r="M200" s="40"/>
      <c r="N200" s="40"/>
      <c r="O200" s="40"/>
    </row>
    <row r="201" spans="3:15" s="39" customFormat="1" ht="11.25">
      <c r="C201" s="47"/>
      <c r="D201" s="47"/>
      <c r="E201" s="47"/>
      <c r="F201" s="47"/>
      <c r="G201" s="47"/>
      <c r="H201" s="47"/>
      <c r="I201" s="47"/>
      <c r="J201" s="40"/>
      <c r="K201" s="40"/>
      <c r="L201" s="40"/>
      <c r="M201" s="40"/>
      <c r="N201" s="40"/>
      <c r="O201" s="40"/>
    </row>
    <row r="202" spans="3:15" s="39" customFormat="1" ht="11.25">
      <c r="C202" s="47"/>
      <c r="D202" s="47"/>
      <c r="E202" s="47"/>
      <c r="F202" s="47"/>
      <c r="G202" s="47"/>
      <c r="H202" s="47"/>
      <c r="I202" s="47"/>
      <c r="J202" s="40"/>
      <c r="K202" s="40"/>
      <c r="L202" s="40"/>
      <c r="M202" s="40"/>
      <c r="N202" s="40"/>
      <c r="O202" s="40"/>
    </row>
    <row r="203" spans="3:15" s="39" customFormat="1" ht="11.25">
      <c r="C203" s="47"/>
      <c r="D203" s="47"/>
      <c r="E203" s="47"/>
      <c r="F203" s="47"/>
      <c r="G203" s="47"/>
      <c r="H203" s="47"/>
      <c r="I203" s="47"/>
      <c r="J203" s="40"/>
      <c r="K203" s="40"/>
      <c r="L203" s="40"/>
      <c r="M203" s="40"/>
      <c r="N203" s="40"/>
      <c r="O203" s="40"/>
    </row>
    <row r="204" spans="3:15" s="39" customFormat="1" ht="11.25">
      <c r="C204" s="47"/>
      <c r="D204" s="47"/>
      <c r="E204" s="47"/>
      <c r="F204" s="47"/>
      <c r="G204" s="47"/>
      <c r="H204" s="47"/>
      <c r="I204" s="47"/>
      <c r="J204" s="40"/>
      <c r="K204" s="40"/>
      <c r="L204" s="40"/>
      <c r="M204" s="40"/>
      <c r="N204" s="40"/>
      <c r="O204" s="40"/>
    </row>
    <row r="205" spans="3:15" s="39" customFormat="1" ht="11.25">
      <c r="C205" s="47"/>
      <c r="D205" s="47"/>
      <c r="E205" s="47"/>
      <c r="F205" s="47"/>
      <c r="G205" s="47"/>
      <c r="H205" s="47"/>
      <c r="I205" s="47"/>
      <c r="J205" s="40"/>
      <c r="K205" s="40"/>
      <c r="L205" s="40"/>
      <c r="M205" s="40"/>
      <c r="N205" s="40"/>
      <c r="O205" s="40"/>
    </row>
    <row r="206" spans="3:15" s="39" customFormat="1" ht="11.25">
      <c r="C206" s="47"/>
      <c r="D206" s="47"/>
      <c r="E206" s="47"/>
      <c r="F206" s="47"/>
      <c r="G206" s="47"/>
      <c r="H206" s="47"/>
      <c r="I206" s="47"/>
      <c r="J206" s="40"/>
      <c r="K206" s="40"/>
      <c r="L206" s="40"/>
      <c r="M206" s="40"/>
      <c r="N206" s="40"/>
      <c r="O206" s="40"/>
    </row>
    <row r="207" spans="3:15" s="39" customFormat="1" ht="11.25">
      <c r="C207" s="47"/>
      <c r="D207" s="47"/>
      <c r="E207" s="47"/>
      <c r="F207" s="47"/>
      <c r="G207" s="47"/>
      <c r="H207" s="47"/>
      <c r="I207" s="47"/>
      <c r="J207" s="40"/>
      <c r="K207" s="40"/>
      <c r="L207" s="40"/>
      <c r="M207" s="40"/>
      <c r="N207" s="40"/>
      <c r="O207" s="40"/>
    </row>
    <row r="208" spans="3:15" s="39" customFormat="1" ht="11.25">
      <c r="C208" s="47"/>
      <c r="D208" s="47"/>
      <c r="E208" s="47"/>
      <c r="F208" s="47"/>
      <c r="G208" s="47"/>
      <c r="H208" s="47"/>
      <c r="I208" s="47"/>
      <c r="J208" s="40"/>
      <c r="K208" s="40"/>
      <c r="L208" s="40"/>
      <c r="M208" s="40"/>
      <c r="N208" s="40"/>
      <c r="O208" s="40"/>
    </row>
    <row r="209" spans="3:15" s="39" customFormat="1" ht="11.25">
      <c r="C209" s="47"/>
      <c r="D209" s="47"/>
      <c r="E209" s="47"/>
      <c r="F209" s="47"/>
      <c r="G209" s="47"/>
      <c r="H209" s="47"/>
      <c r="I209" s="47"/>
      <c r="J209" s="40"/>
      <c r="K209" s="40"/>
      <c r="L209" s="40"/>
      <c r="M209" s="40"/>
      <c r="N209" s="40"/>
      <c r="O209" s="40"/>
    </row>
    <row r="210" spans="3:15" s="39" customFormat="1" ht="11.25">
      <c r="C210" s="47"/>
      <c r="D210" s="47"/>
      <c r="E210" s="47"/>
      <c r="F210" s="47"/>
      <c r="G210" s="47"/>
      <c r="H210" s="47"/>
      <c r="I210" s="47"/>
      <c r="J210" s="40"/>
      <c r="K210" s="40"/>
      <c r="L210" s="40"/>
      <c r="M210" s="40"/>
      <c r="N210" s="40"/>
      <c r="O210" s="40"/>
    </row>
    <row r="211" spans="3:15" s="39" customFormat="1" ht="11.25">
      <c r="C211" s="47"/>
      <c r="D211" s="47"/>
      <c r="E211" s="47"/>
      <c r="F211" s="47"/>
      <c r="G211" s="47"/>
      <c r="H211" s="47"/>
      <c r="I211" s="47"/>
      <c r="J211" s="40"/>
      <c r="K211" s="40"/>
      <c r="L211" s="40"/>
      <c r="M211" s="40"/>
      <c r="N211" s="40"/>
      <c r="O211" s="40"/>
    </row>
    <row r="212" spans="3:15" s="39" customFormat="1" ht="11.25">
      <c r="C212" s="47"/>
      <c r="D212" s="47"/>
      <c r="E212" s="47"/>
      <c r="F212" s="47"/>
      <c r="G212" s="47"/>
      <c r="H212" s="47"/>
      <c r="I212" s="47"/>
      <c r="J212" s="40"/>
      <c r="K212" s="40"/>
      <c r="L212" s="40"/>
      <c r="M212" s="40"/>
      <c r="N212" s="40"/>
      <c r="O212" s="40"/>
    </row>
    <row r="213" spans="3:15" s="39" customFormat="1" ht="11.25">
      <c r="C213" s="47"/>
      <c r="D213" s="47"/>
      <c r="E213" s="47"/>
      <c r="F213" s="47"/>
      <c r="G213" s="47"/>
      <c r="H213" s="47"/>
      <c r="I213" s="47"/>
      <c r="J213" s="40"/>
      <c r="K213" s="40"/>
      <c r="L213" s="40"/>
      <c r="M213" s="40"/>
      <c r="N213" s="40"/>
      <c r="O213" s="40"/>
    </row>
    <row r="214" spans="3:15" s="39" customFormat="1" ht="11.25">
      <c r="C214" s="47"/>
      <c r="D214" s="47"/>
      <c r="E214" s="47"/>
      <c r="F214" s="47"/>
      <c r="G214" s="47"/>
      <c r="H214" s="47"/>
      <c r="I214" s="47"/>
      <c r="J214" s="40"/>
      <c r="K214" s="40"/>
      <c r="L214" s="40"/>
      <c r="M214" s="40"/>
      <c r="N214" s="40"/>
      <c r="O214" s="40"/>
    </row>
    <row r="215" spans="3:15" s="39" customFormat="1" ht="11.25">
      <c r="C215" s="47"/>
      <c r="D215" s="47"/>
      <c r="E215" s="47"/>
      <c r="F215" s="47"/>
      <c r="G215" s="47"/>
      <c r="H215" s="47"/>
      <c r="I215" s="47"/>
      <c r="J215" s="40"/>
      <c r="K215" s="40"/>
      <c r="L215" s="40"/>
      <c r="M215" s="40"/>
      <c r="N215" s="40"/>
      <c r="O215" s="40"/>
    </row>
    <row r="216" spans="3:15" s="39" customFormat="1" ht="11.25">
      <c r="C216" s="47"/>
      <c r="D216" s="47"/>
      <c r="E216" s="47"/>
      <c r="F216" s="47"/>
      <c r="G216" s="47"/>
      <c r="H216" s="47"/>
      <c r="I216" s="47"/>
      <c r="J216" s="40"/>
      <c r="K216" s="40"/>
      <c r="L216" s="40"/>
      <c r="M216" s="40"/>
      <c r="N216" s="40"/>
      <c r="O216" s="40"/>
    </row>
    <row r="217" spans="3:15" s="39" customFormat="1" ht="11.25">
      <c r="C217" s="47"/>
      <c r="D217" s="47"/>
      <c r="E217" s="47"/>
      <c r="F217" s="47"/>
      <c r="G217" s="47"/>
      <c r="H217" s="47"/>
      <c r="I217" s="47"/>
      <c r="J217" s="40"/>
      <c r="K217" s="40"/>
      <c r="L217" s="40"/>
      <c r="M217" s="40"/>
      <c r="N217" s="40"/>
      <c r="O217" s="40"/>
    </row>
    <row r="218" spans="3:15" s="39" customFormat="1" ht="11.25">
      <c r="C218" s="47"/>
      <c r="D218" s="47"/>
      <c r="E218" s="47"/>
      <c r="F218" s="47"/>
      <c r="G218" s="47"/>
      <c r="H218" s="47"/>
      <c r="I218" s="47"/>
      <c r="J218" s="40"/>
      <c r="K218" s="40"/>
      <c r="L218" s="40"/>
      <c r="M218" s="40"/>
      <c r="N218" s="40"/>
      <c r="O218" s="40"/>
    </row>
  </sheetData>
  <autoFilter ref="A1:O26"/>
  <printOptions/>
  <pageMargins left="0.75" right="0.75" top="1" bottom="1" header="0.4921259845" footer="0.4921259845"/>
  <pageSetup orientation="portrait" paperSize="9"/>
  <ignoredErrors>
    <ignoredError sqref="A27:A28 A2:A2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0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1" bestFit="1" customWidth="1"/>
    <col min="2" max="2" width="28.7109375" style="1" bestFit="1" customWidth="1"/>
    <col min="3" max="9" width="11.421875" style="2" customWidth="1"/>
    <col min="10" max="15" width="11.421875" style="36" customWidth="1"/>
    <col min="16" max="16384" width="11.421875" style="1" customWidth="1"/>
  </cols>
  <sheetData>
    <row r="1" spans="1:15" s="133" customFormat="1" ht="57" thickBot="1">
      <c r="A1" s="249" t="s">
        <v>3337</v>
      </c>
      <c r="B1" s="249" t="s">
        <v>2412</v>
      </c>
      <c r="C1" s="250" t="s">
        <v>3339</v>
      </c>
      <c r="D1" s="250" t="s">
        <v>297</v>
      </c>
      <c r="E1" s="250" t="s">
        <v>299</v>
      </c>
      <c r="F1" s="250" t="s">
        <v>301</v>
      </c>
      <c r="G1" s="250" t="s">
        <v>303</v>
      </c>
      <c r="H1" s="250" t="s">
        <v>304</v>
      </c>
      <c r="I1" s="250" t="s">
        <v>321</v>
      </c>
      <c r="J1" s="251" t="s">
        <v>322</v>
      </c>
      <c r="K1" s="251" t="s">
        <v>323</v>
      </c>
      <c r="L1" s="251" t="s">
        <v>324</v>
      </c>
      <c r="M1" s="251" t="s">
        <v>325</v>
      </c>
      <c r="N1" s="251" t="s">
        <v>326</v>
      </c>
      <c r="O1" s="251" t="s">
        <v>327</v>
      </c>
    </row>
    <row r="2" spans="1:15" ht="12" thickTop="1">
      <c r="A2" s="245" t="s">
        <v>4439</v>
      </c>
      <c r="B2" s="245" t="s">
        <v>4681</v>
      </c>
      <c r="C2" s="246">
        <v>11</v>
      </c>
      <c r="D2" s="247"/>
      <c r="E2" s="247"/>
      <c r="F2" s="247"/>
      <c r="G2" s="247"/>
      <c r="H2" s="247"/>
      <c r="I2" s="246">
        <v>11</v>
      </c>
      <c r="J2" s="248">
        <v>0.9</v>
      </c>
      <c r="K2" s="248" t="s">
        <v>328</v>
      </c>
      <c r="L2" s="248">
        <v>0.05</v>
      </c>
      <c r="M2" s="248">
        <v>0.05</v>
      </c>
      <c r="N2" s="248" t="s">
        <v>328</v>
      </c>
      <c r="O2" s="248" t="s">
        <v>328</v>
      </c>
    </row>
    <row r="3" spans="1:15" ht="11.25">
      <c r="A3" s="241" t="s">
        <v>4432</v>
      </c>
      <c r="B3" s="241" t="s">
        <v>4674</v>
      </c>
      <c r="C3" s="242">
        <v>46861</v>
      </c>
      <c r="D3" s="242">
        <v>2841</v>
      </c>
      <c r="E3" s="242">
        <v>2663</v>
      </c>
      <c r="F3" s="243"/>
      <c r="G3" s="242">
        <v>1</v>
      </c>
      <c r="H3" s="242">
        <v>83</v>
      </c>
      <c r="I3" s="242">
        <v>52449</v>
      </c>
      <c r="J3" s="244">
        <v>0.893458407214628</v>
      </c>
      <c r="K3" s="244">
        <v>0.0541669049934222</v>
      </c>
      <c r="L3" s="244">
        <v>0.0507731319948903</v>
      </c>
      <c r="M3" s="244" t="s">
        <v>328</v>
      </c>
      <c r="N3" s="244">
        <v>1.90661404411905E-05</v>
      </c>
      <c r="O3" s="244">
        <v>0.00158248965661881</v>
      </c>
    </row>
    <row r="4" spans="1:15" ht="11.25">
      <c r="A4" s="241" t="s">
        <v>4431</v>
      </c>
      <c r="B4" s="241" t="s">
        <v>4679</v>
      </c>
      <c r="C4" s="242">
        <v>5147</v>
      </c>
      <c r="D4" s="242">
        <v>511</v>
      </c>
      <c r="E4" s="242">
        <v>625</v>
      </c>
      <c r="F4" s="242">
        <v>7</v>
      </c>
      <c r="G4" s="242">
        <v>44</v>
      </c>
      <c r="H4" s="242">
        <v>137</v>
      </c>
      <c r="I4" s="242">
        <v>6302</v>
      </c>
      <c r="J4" s="244">
        <v>0.816724849254205</v>
      </c>
      <c r="K4" s="244">
        <v>0.0810853697238972</v>
      </c>
      <c r="L4" s="244">
        <v>0.0991748651221834</v>
      </c>
      <c r="M4" s="244">
        <v>0.00111075848936845</v>
      </c>
      <c r="N4" s="244">
        <v>0.00698191050460171</v>
      </c>
      <c r="O4" s="244">
        <v>0.0217391304347826</v>
      </c>
    </row>
    <row r="5" spans="1:15" ht="11.25">
      <c r="A5" s="241" t="s">
        <v>2416</v>
      </c>
      <c r="B5" s="241" t="s">
        <v>4673</v>
      </c>
      <c r="C5" s="242">
        <v>47279</v>
      </c>
      <c r="D5" s="242">
        <v>1111</v>
      </c>
      <c r="E5" s="242">
        <v>6627</v>
      </c>
      <c r="F5" s="242">
        <v>19</v>
      </c>
      <c r="G5" s="242">
        <v>261</v>
      </c>
      <c r="H5" s="242">
        <v>3323</v>
      </c>
      <c r="I5" s="242">
        <v>58348</v>
      </c>
      <c r="J5" s="244">
        <v>0.81029341194214</v>
      </c>
      <c r="K5" s="244">
        <v>0.019040926852677</v>
      </c>
      <c r="L5" s="244">
        <v>0.113577157743196</v>
      </c>
      <c r="M5" s="244">
        <v>0.00032563241242202</v>
      </c>
      <c r="N5" s="244">
        <v>0.00447316103379722</v>
      </c>
      <c r="O5" s="244">
        <v>0.056951395077809</v>
      </c>
    </row>
    <row r="6" spans="1:15" ht="11.25">
      <c r="A6" s="241" t="s">
        <v>4430</v>
      </c>
      <c r="B6" s="241" t="s">
        <v>4676</v>
      </c>
      <c r="C6" s="242">
        <v>37483</v>
      </c>
      <c r="D6" s="242">
        <v>5228</v>
      </c>
      <c r="E6" s="242">
        <v>4871</v>
      </c>
      <c r="F6" s="242">
        <v>2</v>
      </c>
      <c r="G6" s="242">
        <v>16</v>
      </c>
      <c r="H6" s="242">
        <v>143</v>
      </c>
      <c r="I6" s="242">
        <v>46678</v>
      </c>
      <c r="J6" s="244">
        <v>0.803012125626633</v>
      </c>
      <c r="K6" s="244">
        <v>0.112001371095591</v>
      </c>
      <c r="L6" s="244">
        <v>0.10435322850165</v>
      </c>
      <c r="M6" s="244">
        <v>4.28467372209606E-05</v>
      </c>
      <c r="N6" s="244">
        <v>0.000342773897767685</v>
      </c>
      <c r="O6" s="244">
        <v>0.00306354171129868</v>
      </c>
    </row>
    <row r="7" spans="1:15" ht="11.25">
      <c r="A7" s="241" t="s">
        <v>4428</v>
      </c>
      <c r="B7" s="241" t="s">
        <v>4678</v>
      </c>
      <c r="C7" s="242">
        <v>6268</v>
      </c>
      <c r="D7" s="242">
        <v>596</v>
      </c>
      <c r="E7" s="242">
        <v>788</v>
      </c>
      <c r="F7" s="242">
        <v>9</v>
      </c>
      <c r="G7" s="242">
        <v>46</v>
      </c>
      <c r="H7" s="242">
        <v>239</v>
      </c>
      <c r="I7" s="242">
        <v>7878</v>
      </c>
      <c r="J7" s="244">
        <v>0.795633409494796</v>
      </c>
      <c r="K7" s="244">
        <v>0.0756537192180756</v>
      </c>
      <c r="L7" s="244">
        <v>0.1000253871541</v>
      </c>
      <c r="M7" s="244">
        <v>0.00114242193450114</v>
      </c>
      <c r="N7" s="244">
        <v>0.00583904544300584</v>
      </c>
      <c r="O7" s="244">
        <v>0.0303376491495303</v>
      </c>
    </row>
    <row r="8" spans="1:15" ht="11.25">
      <c r="A8" s="241" t="s">
        <v>4433</v>
      </c>
      <c r="B8" s="241" t="s">
        <v>4677</v>
      </c>
      <c r="C8" s="242">
        <v>23369</v>
      </c>
      <c r="D8" s="242">
        <v>2111</v>
      </c>
      <c r="E8" s="242">
        <v>4982</v>
      </c>
      <c r="F8" s="243"/>
      <c r="G8" s="242">
        <v>7</v>
      </c>
      <c r="H8" s="242">
        <v>36</v>
      </c>
      <c r="I8" s="242">
        <v>30505</v>
      </c>
      <c r="J8" s="244">
        <v>0.766071135879364</v>
      </c>
      <c r="K8" s="244">
        <v>0.0692017702016063</v>
      </c>
      <c r="L8" s="244">
        <v>0.16331748893624</v>
      </c>
      <c r="M8" s="244" t="s">
        <v>328</v>
      </c>
      <c r="N8" s="244">
        <v>0.000229470578593673</v>
      </c>
      <c r="O8" s="244">
        <v>0.00118013440419603</v>
      </c>
    </row>
    <row r="9" spans="1:15" ht="11.25">
      <c r="A9" s="241" t="s">
        <v>2415</v>
      </c>
      <c r="B9" s="241" t="s">
        <v>4672</v>
      </c>
      <c r="C9" s="242">
        <v>102240</v>
      </c>
      <c r="D9" s="242">
        <v>12155</v>
      </c>
      <c r="E9" s="242">
        <v>13989</v>
      </c>
      <c r="F9" s="242">
        <v>116</v>
      </c>
      <c r="G9" s="242">
        <v>7373</v>
      </c>
      <c r="H9" s="242">
        <v>6961</v>
      </c>
      <c r="I9" s="242">
        <v>141169</v>
      </c>
      <c r="J9" s="244">
        <v>0.724238324277993</v>
      </c>
      <c r="K9" s="244">
        <v>0.0861024729225255</v>
      </c>
      <c r="L9" s="244">
        <v>0.0990939937238346</v>
      </c>
      <c r="M9" s="244">
        <v>0.000821710148828709</v>
      </c>
      <c r="N9" s="244">
        <v>0.0522281804078799</v>
      </c>
      <c r="O9" s="244">
        <v>0.0493096926379021</v>
      </c>
    </row>
    <row r="10" spans="1:15" ht="11.25">
      <c r="A10" s="241" t="s">
        <v>4429</v>
      </c>
      <c r="B10" s="241" t="s">
        <v>4680</v>
      </c>
      <c r="C10" s="242">
        <v>4306</v>
      </c>
      <c r="D10" s="242">
        <v>482</v>
      </c>
      <c r="E10" s="242">
        <v>1063</v>
      </c>
      <c r="F10" s="242">
        <v>4</v>
      </c>
      <c r="G10" s="242">
        <v>15</v>
      </c>
      <c r="H10" s="242">
        <v>229</v>
      </c>
      <c r="I10" s="242">
        <v>6056</v>
      </c>
      <c r="J10" s="244">
        <v>0.711030383091149</v>
      </c>
      <c r="K10" s="244">
        <v>0.0795904887714663</v>
      </c>
      <c r="L10" s="244">
        <v>0.175528401585205</v>
      </c>
      <c r="M10" s="244">
        <v>0.000660501981505945</v>
      </c>
      <c r="N10" s="244">
        <v>0.00247688243064729</v>
      </c>
      <c r="O10" s="244">
        <v>0.0378137384412153</v>
      </c>
    </row>
    <row r="11" spans="1:15" ht="11.25">
      <c r="A11" s="241" t="s">
        <v>2413</v>
      </c>
      <c r="B11" s="241" t="s">
        <v>4671</v>
      </c>
      <c r="C11" s="242">
        <v>153336</v>
      </c>
      <c r="D11" s="242">
        <v>19438</v>
      </c>
      <c r="E11" s="242">
        <v>33963</v>
      </c>
      <c r="F11" s="242">
        <v>331</v>
      </c>
      <c r="G11" s="242">
        <v>2203</v>
      </c>
      <c r="H11" s="242">
        <v>12548</v>
      </c>
      <c r="I11" s="242">
        <v>217952</v>
      </c>
      <c r="J11" s="244">
        <v>0.703531052708853</v>
      </c>
      <c r="K11" s="244">
        <v>0.0891847746292762</v>
      </c>
      <c r="L11" s="244">
        <v>0.155827888709441</v>
      </c>
      <c r="M11" s="244">
        <v>0.00151868301277345</v>
      </c>
      <c r="N11" s="244">
        <v>0.0101077301424167</v>
      </c>
      <c r="O11" s="244">
        <v>0.0575723094993393</v>
      </c>
    </row>
    <row r="12" spans="1:15" ht="12" thickBot="1">
      <c r="A12" s="252" t="s">
        <v>2414</v>
      </c>
      <c r="B12" s="252" t="s">
        <v>4675</v>
      </c>
      <c r="C12" s="254">
        <v>43711</v>
      </c>
      <c r="D12" s="254">
        <v>6962</v>
      </c>
      <c r="E12" s="254">
        <v>9103</v>
      </c>
      <c r="F12" s="254">
        <v>70</v>
      </c>
      <c r="G12" s="254">
        <v>9711</v>
      </c>
      <c r="H12" s="254">
        <v>7561</v>
      </c>
      <c r="I12" s="254">
        <v>76235</v>
      </c>
      <c r="J12" s="255">
        <v>0.573371810848036</v>
      </c>
      <c r="K12" s="255">
        <v>0.0913228831901358</v>
      </c>
      <c r="L12" s="255">
        <v>0.119407096477996</v>
      </c>
      <c r="M12" s="255">
        <v>0.000918213419033252</v>
      </c>
      <c r="N12" s="255">
        <v>0.127382435889027</v>
      </c>
      <c r="O12" s="255">
        <v>0.0991801665901489</v>
      </c>
    </row>
    <row r="13" spans="1:15" ht="12" thickTop="1">
      <c r="A13" s="119"/>
      <c r="B13" s="119" t="s">
        <v>4441</v>
      </c>
      <c r="C13" s="120">
        <f aca="true" t="shared" si="0" ref="C13:I13">SUM(C2:C12)</f>
        <v>470011</v>
      </c>
      <c r="D13" s="120">
        <f t="shared" si="0"/>
        <v>51435</v>
      </c>
      <c r="E13" s="120">
        <f t="shared" si="0"/>
        <v>78674</v>
      </c>
      <c r="F13" s="120">
        <f t="shared" si="0"/>
        <v>558</v>
      </c>
      <c r="G13" s="120">
        <f t="shared" si="0"/>
        <v>19677</v>
      </c>
      <c r="H13" s="120">
        <f t="shared" si="0"/>
        <v>31260</v>
      </c>
      <c r="I13" s="120">
        <f t="shared" si="0"/>
        <v>643583</v>
      </c>
      <c r="J13" s="121">
        <f aca="true" t="shared" si="1" ref="J13:O13">C13/$I$13</f>
        <v>0.7303036282810453</v>
      </c>
      <c r="K13" s="121">
        <f t="shared" si="1"/>
        <v>0.07991976170905696</v>
      </c>
      <c r="L13" s="121">
        <f t="shared" si="1"/>
        <v>0.12224375100025948</v>
      </c>
      <c r="M13" s="121">
        <f t="shared" si="1"/>
        <v>0.0008670210369136537</v>
      </c>
      <c r="N13" s="121">
        <f t="shared" si="1"/>
        <v>0.03057414505976696</v>
      </c>
      <c r="O13" s="121">
        <f t="shared" si="1"/>
        <v>0.04857182368086167</v>
      </c>
    </row>
  </sheetData>
  <printOptions/>
  <pageMargins left="0.75" right="0.75" top="1" bottom="1" header="0.4921259845" footer="0.4921259845"/>
  <pageSetup orientation="portrait" paperSize="9"/>
  <ignoredErrors>
    <ignoredError sqref="A2 A13 A12 A3:A8 A9:A1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1"/>
  <dimension ref="A1:O1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28" customWidth="1"/>
    <col min="2" max="2" width="16.140625" style="528" bestFit="1" customWidth="1"/>
    <col min="3" max="4" width="11.421875" style="530" customWidth="1"/>
    <col min="5" max="5" width="10.140625" style="530" customWidth="1"/>
    <col min="6" max="6" width="10.28125" style="530" customWidth="1"/>
    <col min="7" max="7" width="10.7109375" style="530" customWidth="1"/>
    <col min="8" max="9" width="11.421875" style="530" customWidth="1"/>
    <col min="10" max="15" width="11.421875" style="531" customWidth="1"/>
    <col min="16" max="16384" width="11.421875" style="528" customWidth="1"/>
  </cols>
  <sheetData>
    <row r="1" spans="1:15" s="524" customFormat="1" ht="68.25" thickBot="1">
      <c r="A1" s="514" t="s">
        <v>3337</v>
      </c>
      <c r="B1" s="514" t="s">
        <v>2412</v>
      </c>
      <c r="C1" s="515" t="s">
        <v>3339</v>
      </c>
      <c r="D1" s="515" t="s">
        <v>297</v>
      </c>
      <c r="E1" s="515" t="s">
        <v>299</v>
      </c>
      <c r="F1" s="515" t="s">
        <v>1577</v>
      </c>
      <c r="G1" s="515" t="s">
        <v>303</v>
      </c>
      <c r="H1" s="515" t="s">
        <v>304</v>
      </c>
      <c r="I1" s="515" t="s">
        <v>321</v>
      </c>
      <c r="J1" s="518" t="s">
        <v>322</v>
      </c>
      <c r="K1" s="518" t="s">
        <v>323</v>
      </c>
      <c r="L1" s="518" t="s">
        <v>324</v>
      </c>
      <c r="M1" s="518" t="s">
        <v>325</v>
      </c>
      <c r="N1" s="518" t="s">
        <v>326</v>
      </c>
      <c r="O1" s="518" t="s">
        <v>327</v>
      </c>
    </row>
    <row r="2" spans="1:15" ht="12" thickTop="1">
      <c r="A2" s="513" t="s">
        <v>1569</v>
      </c>
      <c r="B2" s="513" t="s">
        <v>4685</v>
      </c>
      <c r="C2" s="516">
        <v>114948</v>
      </c>
      <c r="D2" s="516">
        <v>637</v>
      </c>
      <c r="E2" s="516">
        <v>5666</v>
      </c>
      <c r="F2" s="516">
        <v>178</v>
      </c>
      <c r="G2" s="516">
        <v>859</v>
      </c>
      <c r="H2" s="516">
        <v>2562</v>
      </c>
      <c r="I2" s="516">
        <v>124850</v>
      </c>
      <c r="J2" s="519">
        <v>0.92068882659191</v>
      </c>
      <c r="K2" s="519">
        <v>0.00510212254705647</v>
      </c>
      <c r="L2" s="519">
        <v>0.0453824589507409</v>
      </c>
      <c r="M2" s="519">
        <v>0.00142571085302363</v>
      </c>
      <c r="N2" s="519">
        <v>0.00688025630756908</v>
      </c>
      <c r="O2" s="519">
        <v>0.0205206247496996</v>
      </c>
    </row>
    <row r="3" spans="1:15" ht="11.25">
      <c r="A3" s="512" t="s">
        <v>1566</v>
      </c>
      <c r="B3" s="512" t="s">
        <v>4684</v>
      </c>
      <c r="C3" s="517">
        <v>118521</v>
      </c>
      <c r="D3" s="517">
        <v>2511</v>
      </c>
      <c r="E3" s="517">
        <v>7796</v>
      </c>
      <c r="F3" s="517">
        <v>159</v>
      </c>
      <c r="G3" s="517">
        <v>859</v>
      </c>
      <c r="H3" s="517">
        <v>7071</v>
      </c>
      <c r="I3" s="517">
        <v>136917</v>
      </c>
      <c r="J3" s="520">
        <v>0.865641227897193</v>
      </c>
      <c r="K3" s="520">
        <v>0.0183395779925064</v>
      </c>
      <c r="L3" s="520">
        <v>0.0569396057465472</v>
      </c>
      <c r="M3" s="520">
        <v>0.00116128749534389</v>
      </c>
      <c r="N3" s="520">
        <v>0.00627387395283274</v>
      </c>
      <c r="O3" s="520">
        <v>0.0516444269155766</v>
      </c>
    </row>
    <row r="4" spans="1:15" ht="11.25">
      <c r="A4" s="512" t="s">
        <v>1564</v>
      </c>
      <c r="B4" s="512" t="s">
        <v>4682</v>
      </c>
      <c r="C4" s="517">
        <v>162379</v>
      </c>
      <c r="D4" s="517">
        <v>4867</v>
      </c>
      <c r="E4" s="517">
        <v>19574</v>
      </c>
      <c r="F4" s="517">
        <v>97</v>
      </c>
      <c r="G4" s="517">
        <v>1287</v>
      </c>
      <c r="H4" s="517">
        <v>7493</v>
      </c>
      <c r="I4" s="517">
        <v>195697</v>
      </c>
      <c r="J4" s="520">
        <v>0.82974700685243</v>
      </c>
      <c r="K4" s="520">
        <v>0.0248700797661691</v>
      </c>
      <c r="L4" s="520">
        <v>0.100021972743578</v>
      </c>
      <c r="M4" s="520">
        <v>0.000495664215598604</v>
      </c>
      <c r="N4" s="520">
        <v>0.00657649325232375</v>
      </c>
      <c r="O4" s="520">
        <v>0.0382887831699004</v>
      </c>
    </row>
    <row r="5" spans="1:15" ht="11.25">
      <c r="A5" s="512" t="s">
        <v>1567</v>
      </c>
      <c r="B5" s="512" t="s">
        <v>4686</v>
      </c>
      <c r="C5" s="517">
        <v>110634</v>
      </c>
      <c r="D5" s="517">
        <v>1436</v>
      </c>
      <c r="E5" s="517">
        <v>14070</v>
      </c>
      <c r="F5" s="517">
        <v>170</v>
      </c>
      <c r="G5" s="517">
        <v>898</v>
      </c>
      <c r="H5" s="517">
        <v>9076</v>
      </c>
      <c r="I5" s="517">
        <v>136284</v>
      </c>
      <c r="J5" s="520">
        <v>0.811790085409879</v>
      </c>
      <c r="K5" s="520">
        <v>0.0105368201696457</v>
      </c>
      <c r="L5" s="520">
        <v>0.103240292330721</v>
      </c>
      <c r="M5" s="520">
        <v>0.0012473951454316</v>
      </c>
      <c r="N5" s="520">
        <v>0.00658918141527986</v>
      </c>
      <c r="O5" s="520">
        <v>0.0665962255290423</v>
      </c>
    </row>
    <row r="6" spans="1:15" ht="11.25">
      <c r="A6" s="512" t="s">
        <v>1565</v>
      </c>
      <c r="B6" s="512" t="s">
        <v>4683</v>
      </c>
      <c r="C6" s="517">
        <v>129388</v>
      </c>
      <c r="D6" s="517">
        <v>1162</v>
      </c>
      <c r="E6" s="517">
        <v>18524</v>
      </c>
      <c r="F6" s="517">
        <v>166</v>
      </c>
      <c r="G6" s="517">
        <v>931</v>
      </c>
      <c r="H6" s="517">
        <v>10821</v>
      </c>
      <c r="I6" s="517">
        <v>160992</v>
      </c>
      <c r="J6" s="520">
        <v>0.803692108924667</v>
      </c>
      <c r="K6" s="520">
        <v>0.00721774995030809</v>
      </c>
      <c r="L6" s="520">
        <v>0.115061617968595</v>
      </c>
      <c r="M6" s="520">
        <v>0.0010311071357583</v>
      </c>
      <c r="N6" s="520">
        <v>0.00578289604452395</v>
      </c>
      <c r="O6" s="520">
        <v>0.0672145199761479</v>
      </c>
    </row>
    <row r="7" spans="1:15" ht="11.25">
      <c r="A7" s="512" t="s">
        <v>1570</v>
      </c>
      <c r="B7" s="512" t="s">
        <v>4688</v>
      </c>
      <c r="C7" s="517">
        <v>91217</v>
      </c>
      <c r="D7" s="517">
        <v>1112</v>
      </c>
      <c r="E7" s="517">
        <v>14310</v>
      </c>
      <c r="F7" s="517">
        <v>211</v>
      </c>
      <c r="G7" s="517">
        <v>2106</v>
      </c>
      <c r="H7" s="517">
        <v>7337</v>
      </c>
      <c r="I7" s="517">
        <v>116293</v>
      </c>
      <c r="J7" s="520">
        <v>0.784372232206582</v>
      </c>
      <c r="K7" s="520">
        <v>0.00956205446587499</v>
      </c>
      <c r="L7" s="520">
        <v>0.123051258459237</v>
      </c>
      <c r="M7" s="520">
        <v>0.00181438263696009</v>
      </c>
      <c r="N7" s="520">
        <v>0.0181094304902273</v>
      </c>
      <c r="O7" s="520">
        <v>0.0630906417411194</v>
      </c>
    </row>
    <row r="8" spans="1:15" ht="11.25">
      <c r="A8" s="512" t="s">
        <v>1571</v>
      </c>
      <c r="B8" s="512" t="s">
        <v>4689</v>
      </c>
      <c r="C8" s="517">
        <v>18703</v>
      </c>
      <c r="D8" s="517">
        <v>77</v>
      </c>
      <c r="E8" s="517">
        <v>4148</v>
      </c>
      <c r="F8" s="517">
        <v>30</v>
      </c>
      <c r="G8" s="517">
        <v>430</v>
      </c>
      <c r="H8" s="517">
        <v>541</v>
      </c>
      <c r="I8" s="517">
        <v>23929</v>
      </c>
      <c r="J8" s="520">
        <v>0.781603911571733</v>
      </c>
      <c r="K8" s="520">
        <v>0.00321785281457646</v>
      </c>
      <c r="L8" s="520">
        <v>0.173346149024197</v>
      </c>
      <c r="M8" s="520">
        <v>0.00125370888879602</v>
      </c>
      <c r="N8" s="520">
        <v>0.0179698274060763</v>
      </c>
      <c r="O8" s="520">
        <v>0.0226085502946216</v>
      </c>
    </row>
    <row r="9" spans="1:15" ht="12" thickBot="1">
      <c r="A9" s="521" t="s">
        <v>1568</v>
      </c>
      <c r="B9" s="521" t="s">
        <v>4687</v>
      </c>
      <c r="C9" s="522">
        <v>97796</v>
      </c>
      <c r="D9" s="522">
        <v>670</v>
      </c>
      <c r="E9" s="522">
        <v>21980</v>
      </c>
      <c r="F9" s="522">
        <v>173</v>
      </c>
      <c r="G9" s="522">
        <v>3603</v>
      </c>
      <c r="H9" s="522">
        <v>11397</v>
      </c>
      <c r="I9" s="522">
        <v>135619</v>
      </c>
      <c r="J9" s="523">
        <v>0.72110839926559</v>
      </c>
      <c r="K9" s="523">
        <v>0.00494031072342371</v>
      </c>
      <c r="L9" s="523">
        <v>0.162071686120676</v>
      </c>
      <c r="M9" s="523">
        <v>0.00127563247037657</v>
      </c>
      <c r="N9" s="523">
        <v>0.0265670739350681</v>
      </c>
      <c r="O9" s="523">
        <v>0.0840368974848657</v>
      </c>
    </row>
    <row r="10" spans="1:15" ht="12" thickTop="1">
      <c r="A10" s="533"/>
      <c r="B10" s="533" t="s">
        <v>4442</v>
      </c>
      <c r="C10" s="534">
        <f>SUM(C2:C9)</f>
        <v>843586</v>
      </c>
      <c r="D10" s="534">
        <f aca="true" t="shared" si="0" ref="D10:I10">SUM(D2:D9)</f>
        <v>12472</v>
      </c>
      <c r="E10" s="534">
        <f t="shared" si="0"/>
        <v>106068</v>
      </c>
      <c r="F10" s="534">
        <f t="shared" si="0"/>
        <v>1184</v>
      </c>
      <c r="G10" s="534">
        <f t="shared" si="0"/>
        <v>10973</v>
      </c>
      <c r="H10" s="534">
        <f t="shared" si="0"/>
        <v>56298</v>
      </c>
      <c r="I10" s="534">
        <f t="shared" si="0"/>
        <v>1030581</v>
      </c>
      <c r="J10" s="535">
        <f aca="true" t="shared" si="1" ref="J10:O10">C10/$I$10</f>
        <v>0.8185538060569717</v>
      </c>
      <c r="K10" s="535">
        <f t="shared" si="1"/>
        <v>0.0121019114460678</v>
      </c>
      <c r="L10" s="535">
        <f t="shared" si="1"/>
        <v>0.1029205855726042</v>
      </c>
      <c r="M10" s="535">
        <f t="shared" si="1"/>
        <v>0.0011488665131610227</v>
      </c>
      <c r="N10" s="535">
        <f t="shared" si="1"/>
        <v>0.010647392102124918</v>
      </c>
      <c r="O10" s="535">
        <f t="shared" si="1"/>
        <v>0.05462743830907032</v>
      </c>
    </row>
    <row r="11" spans="1:14" ht="11.25">
      <c r="A11" s="525"/>
      <c r="B11" s="525"/>
      <c r="C11" s="526"/>
      <c r="D11" s="526"/>
      <c r="E11" s="526"/>
      <c r="F11" s="526"/>
      <c r="G11" s="526"/>
      <c r="H11" s="526"/>
      <c r="I11" s="532"/>
      <c r="J11" s="527"/>
      <c r="K11" s="527"/>
      <c r="L11" s="527"/>
      <c r="M11" s="527"/>
      <c r="N11" s="527"/>
    </row>
    <row r="12" spans="1:14" ht="11.25">
      <c r="A12" s="525"/>
      <c r="B12" s="525"/>
      <c r="C12" s="526"/>
      <c r="D12" s="526"/>
      <c r="E12" s="526"/>
      <c r="F12" s="526"/>
      <c r="G12" s="526"/>
      <c r="H12" s="526"/>
      <c r="I12" s="532"/>
      <c r="J12" s="527"/>
      <c r="K12" s="527"/>
      <c r="L12" s="527"/>
      <c r="M12" s="527"/>
      <c r="N12" s="527"/>
    </row>
    <row r="13" spans="1:14" ht="11.25">
      <c r="A13" s="525"/>
      <c r="B13" s="525"/>
      <c r="C13" s="526"/>
      <c r="D13" s="529"/>
      <c r="E13" s="526"/>
      <c r="F13" s="526"/>
      <c r="G13" s="529"/>
      <c r="H13" s="526"/>
      <c r="I13" s="532"/>
      <c r="J13" s="527"/>
      <c r="K13" s="527"/>
      <c r="L13" s="527"/>
      <c r="M13" s="527"/>
      <c r="N13" s="527"/>
    </row>
  </sheetData>
  <printOptions/>
  <pageMargins left="0.75" right="0.75" top="1" bottom="1" header="0.4921259845" footer="0.4921259845"/>
  <pageSetup orientation="portrait" paperSize="9"/>
  <ignoredErrors>
    <ignoredError sqref="A2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 François</dc:creator>
  <cp:keywords/>
  <dc:description/>
  <cp:lastModifiedBy>PESTY François</cp:lastModifiedBy>
  <cp:lastPrinted>2012-11-01T22:26:15Z</cp:lastPrinted>
  <dcterms:created xsi:type="dcterms:W3CDTF">2012-10-29T16:43:11Z</dcterms:created>
  <dcterms:modified xsi:type="dcterms:W3CDTF">2013-05-10T17:06:26Z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